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01. Janeiro\RODOLFO JAN22\Excel\"/>
    </mc:Choice>
  </mc:AlternateContent>
  <xr:revisionPtr revIDLastSave="0" documentId="8_{8D0A00E1-4302-494C-BF9A-FB0C49785CC9}" xr6:coauthVersionLast="46" xr6:coauthVersionMax="46" xr10:uidLastSave="{00000000-0000-0000-0000-000000000000}"/>
  <bookViews>
    <workbookView xWindow="-120" yWindow="-120" windowWidth="20730" windowHeight="11160" xr2:uid="{93858F01-A96C-4825-91A3-954ECFEC08D2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BP!$C$1:$I$444</definedName>
    <definedName name="_xlnm.Print_Area" localSheetId="1">DRE!$A$1:$I$381</definedName>
    <definedName name="_xlnm.Print_Area" localSheetId="2">Gerencial!$A$1:$N$380</definedName>
    <definedName name="Z_19D83B2D_FE50_44AF_B046_D5B49A7B8F77_.wvu.PrintArea" localSheetId="1" hidden="1">DRE!$A$1:$I$440</definedName>
    <definedName name="Z_19D83B2D_FE50_44AF_B046_D5B49A7B8F77_.wvu.Rows" localSheetId="1" hidden="1">DRE!$424:$428,DRE!$431:$432</definedName>
    <definedName name="Z_26E92220_631B_4E37_B8D7_EE7F43763AC5_.wvu.PrintArea" localSheetId="1" hidden="1">DRE!$A$1:$I$440</definedName>
    <definedName name="Z_26E92220_631B_4E37_B8D7_EE7F43763AC5_.wvu.Rows" localSheetId="1" hidden="1">DRE!$424:$428,DRE!$431:$432</definedName>
    <definedName name="Z_68B69029_1323_49CD_B3DD_78B250188498_.wvu.PrintArea" localSheetId="1" hidden="1">DRE!$A$1:$I$440</definedName>
    <definedName name="Z_68B69029_1323_49CD_B3DD_78B250188498_.wvu.Rows" localSheetId="1" hidden="1">DRE!$424:$428,DRE!$431:$432</definedName>
    <definedName name="Z_A4982635_3F62_49E7_88DD_5D687D8BCB03_.wvu.PrintArea" localSheetId="1" hidden="1">DRE!$A$1:$I$440</definedName>
    <definedName name="Z_A4982635_3F62_49E7_88DD_5D687D8BCB03_.wvu.Rows" localSheetId="1" hidden="1">DRE!$424:$428,DRE!$431:$432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4" i="3" l="1"/>
  <c r="C119" i="3" s="1"/>
  <c r="D114" i="3"/>
  <c r="E114" i="3"/>
  <c r="E119" i="3" s="1"/>
  <c r="F114" i="3"/>
  <c r="G114" i="3"/>
  <c r="G119" i="3" s="1"/>
  <c r="H114" i="3"/>
  <c r="I114" i="3"/>
  <c r="I119" i="3" s="1"/>
  <c r="D119" i="3"/>
  <c r="F119" i="3"/>
  <c r="H119" i="3"/>
  <c r="C148" i="3"/>
  <c r="C170" i="3" s="1"/>
  <c r="D148" i="3"/>
  <c r="E148" i="3"/>
  <c r="E170" i="3" s="1"/>
  <c r="F148" i="3"/>
  <c r="G148" i="3"/>
  <c r="H148" i="3"/>
  <c r="I148" i="3"/>
  <c r="I162" i="3"/>
  <c r="C168" i="3"/>
  <c r="D168" i="3"/>
  <c r="E168" i="3"/>
  <c r="F168" i="3"/>
  <c r="G168" i="3"/>
  <c r="H168" i="3"/>
  <c r="I168" i="3"/>
  <c r="D170" i="3"/>
  <c r="F170" i="3"/>
  <c r="H170" i="3"/>
  <c r="C207" i="3"/>
  <c r="D207" i="3"/>
  <c r="E207" i="3"/>
  <c r="F207" i="3"/>
  <c r="G207" i="3"/>
  <c r="H207" i="3"/>
  <c r="I207" i="3"/>
  <c r="C282" i="3"/>
  <c r="D282" i="3"/>
  <c r="E282" i="3"/>
  <c r="F282" i="3"/>
  <c r="G282" i="3"/>
  <c r="H282" i="3"/>
  <c r="I282" i="3"/>
  <c r="C344" i="3"/>
  <c r="D344" i="3"/>
  <c r="E344" i="3"/>
  <c r="F344" i="3"/>
  <c r="G344" i="3"/>
  <c r="H344" i="3"/>
  <c r="I344" i="3"/>
  <c r="J365" i="3"/>
  <c r="K365" i="3"/>
  <c r="L365" i="3"/>
  <c r="M365" i="3"/>
  <c r="N365" i="3"/>
  <c r="J371" i="3"/>
  <c r="K371" i="3"/>
  <c r="L371" i="3"/>
  <c r="M371" i="3"/>
  <c r="N371" i="3"/>
  <c r="C374" i="3"/>
  <c r="D374" i="3"/>
  <c r="E374" i="3"/>
  <c r="F374" i="3"/>
  <c r="G374" i="3"/>
  <c r="H374" i="3"/>
  <c r="I374" i="3"/>
  <c r="C378" i="3"/>
  <c r="D378" i="3"/>
  <c r="E378" i="3"/>
  <c r="F378" i="3"/>
  <c r="G378" i="3"/>
  <c r="H378" i="3"/>
  <c r="I378" i="3"/>
  <c r="C379" i="3"/>
  <c r="D379" i="3"/>
  <c r="E379" i="3"/>
  <c r="F379" i="3"/>
  <c r="G379" i="3"/>
  <c r="H379" i="3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D114" i="2"/>
  <c r="D119" i="2" s="1"/>
  <c r="H114" i="2"/>
  <c r="H119" i="2" s="1"/>
  <c r="F115" i="2"/>
  <c r="F116" i="2"/>
  <c r="F117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D148" i="2"/>
  <c r="D170" i="2" s="1"/>
  <c r="H148" i="2"/>
  <c r="F148" i="2" s="1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D168" i="2"/>
  <c r="H168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D207" i="2"/>
  <c r="H207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D282" i="2"/>
  <c r="H282" i="2"/>
  <c r="D285" i="2"/>
  <c r="H285" i="2"/>
  <c r="F286" i="2"/>
  <c r="F285" i="2" s="1"/>
  <c r="F287" i="2"/>
  <c r="F291" i="2"/>
  <c r="F296" i="2"/>
  <c r="F297" i="2"/>
  <c r="F298" i="2"/>
  <c r="F299" i="2"/>
  <c r="F300" i="2"/>
  <c r="F301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D344" i="2"/>
  <c r="H344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D374" i="2"/>
  <c r="H374" i="2"/>
  <c r="D378" i="2"/>
  <c r="F378" i="2"/>
  <c r="H378" i="2"/>
  <c r="H11" i="1"/>
  <c r="H27" i="1"/>
  <c r="H185" i="1" s="1"/>
  <c r="H32" i="1"/>
  <c r="H34" i="1"/>
  <c r="H38" i="1"/>
  <c r="H41" i="1"/>
  <c r="H46" i="1"/>
  <c r="H52" i="1"/>
  <c r="H55" i="1"/>
  <c r="H59" i="1"/>
  <c r="H63" i="1"/>
  <c r="H70" i="1"/>
  <c r="H74" i="1"/>
  <c r="H76" i="1"/>
  <c r="H79" i="1"/>
  <c r="H85" i="1"/>
  <c r="H88" i="1"/>
  <c r="H93" i="1"/>
  <c r="H95" i="1"/>
  <c r="H129" i="1"/>
  <c r="H131" i="1"/>
  <c r="H135" i="1"/>
  <c r="H137" i="1"/>
  <c r="H147" i="1"/>
  <c r="H151" i="1"/>
  <c r="H153" i="1"/>
  <c r="H155" i="1"/>
  <c r="H170" i="1"/>
  <c r="H179" i="1"/>
  <c r="H190" i="1"/>
  <c r="H198" i="1"/>
  <c r="H200" i="1"/>
  <c r="H204" i="1"/>
  <c r="H207" i="1"/>
  <c r="H211" i="1"/>
  <c r="H215" i="1"/>
  <c r="H221" i="1"/>
  <c r="H223" i="1"/>
  <c r="H226" i="1"/>
  <c r="H229" i="1"/>
  <c r="H231" i="1"/>
  <c r="H238" i="1"/>
  <c r="H325" i="1" s="1"/>
  <c r="H335" i="1" s="1"/>
  <c r="H240" i="1"/>
  <c r="H254" i="1"/>
  <c r="H256" i="1"/>
  <c r="H261" i="1"/>
  <c r="H263" i="1"/>
  <c r="H302" i="1"/>
  <c r="H306" i="1"/>
  <c r="H311" i="1"/>
  <c r="H313" i="1"/>
  <c r="H316" i="1"/>
  <c r="H320" i="1"/>
  <c r="H322" i="1"/>
  <c r="H328" i="1"/>
  <c r="H330" i="1"/>
  <c r="H333" i="1"/>
  <c r="H338" i="1"/>
  <c r="H341" i="1"/>
  <c r="H343" i="1"/>
  <c r="H345" i="1"/>
  <c r="H348" i="1"/>
  <c r="H441" i="1" s="1"/>
  <c r="H351" i="1"/>
  <c r="H354" i="1"/>
  <c r="E284" i="3" l="1"/>
  <c r="E289" i="3" s="1"/>
  <c r="E293" i="3" s="1"/>
  <c r="F284" i="3"/>
  <c r="F289" i="3" s="1"/>
  <c r="D284" i="3"/>
  <c r="D289" i="3" s="1"/>
  <c r="C284" i="3"/>
  <c r="C289" i="3" s="1"/>
  <c r="G170" i="3"/>
  <c r="G284" i="3" s="1"/>
  <c r="G289" i="3" s="1"/>
  <c r="G293" i="3" s="1"/>
  <c r="I170" i="3"/>
  <c r="I284" i="3" s="1"/>
  <c r="I289" i="3" s="1"/>
  <c r="H284" i="3"/>
  <c r="H289" i="3" s="1"/>
  <c r="H293" i="3" s="1"/>
  <c r="F114" i="2"/>
  <c r="F119" i="2" s="1"/>
  <c r="F344" i="2"/>
  <c r="H170" i="2"/>
  <c r="F168" i="2"/>
  <c r="D284" i="2"/>
  <c r="D289" i="2" s="1"/>
  <c r="D293" i="2" s="1"/>
  <c r="F207" i="2"/>
  <c r="F282" i="2"/>
  <c r="F284" i="2" s="1"/>
  <c r="F289" i="2" s="1"/>
  <c r="F293" i="2" s="1"/>
  <c r="F374" i="2"/>
  <c r="H233" i="1"/>
  <c r="F170" i="2"/>
  <c r="H284" i="2"/>
  <c r="H289" i="2" s="1"/>
  <c r="F376" i="3"/>
  <c r="F380" i="3" s="1"/>
  <c r="F293" i="3"/>
  <c r="D376" i="3"/>
  <c r="D380" i="3" s="1"/>
  <c r="D293" i="3"/>
  <c r="C376" i="3"/>
  <c r="C380" i="3" s="1"/>
  <c r="C293" i="3"/>
  <c r="H443" i="1"/>
  <c r="I293" i="3" l="1"/>
  <c r="I376" i="3"/>
  <c r="I380" i="3" s="1"/>
  <c r="H376" i="3"/>
  <c r="H380" i="3" s="1"/>
  <c r="E376" i="3"/>
  <c r="E380" i="3" s="1"/>
  <c r="D376" i="2"/>
  <c r="D380" i="2" s="1"/>
  <c r="H376" i="2"/>
  <c r="H380" i="2" s="1"/>
  <c r="H293" i="2"/>
  <c r="F376" i="2"/>
  <c r="F380" i="2" s="1"/>
  <c r="G376" i="3"/>
  <c r="G380" i="3" l="1"/>
</calcChain>
</file>

<file path=xl/sharedStrings.xml><?xml version="1.0" encoding="utf-8"?>
<sst xmlns="http://schemas.openxmlformats.org/spreadsheetml/2006/main" count="1220" uniqueCount="712">
  <si>
    <t>Z</t>
  </si>
  <si>
    <t>TOTAL DO PASSIVO E PATRIMÔNIO LÍQUIDO</t>
  </si>
  <si>
    <t>TOTAL DO PATRIMÔNIO LÍQUIDO</t>
  </si>
  <si>
    <t>***</t>
  </si>
  <si>
    <t>AJUSTE DE DISTRIBUIÇÃO DE DEBENTURES</t>
  </si>
  <si>
    <t>DEPOSITO JUDICIAL</t>
  </si>
  <si>
    <t>ALLOWANCE</t>
  </si>
  <si>
    <t>CUSTOS NA ESTRUTURAÇÃO (CCI)</t>
  </si>
  <si>
    <t>VALORES A RECEBER</t>
  </si>
  <si>
    <t>GARANTIA DE RENTABILIDADE</t>
  </si>
  <si>
    <t>RETENCAO IR S/ GANHO DE CAPITAL</t>
  </si>
  <si>
    <t>RETENÇÃO DE REND. P/ FUTURA DESPESAS</t>
  </si>
  <si>
    <t>IMOBILIZAÇÕES EM CURSO</t>
  </si>
  <si>
    <t>IR S/ CDB (DEPÓSITO JUDICIAL)</t>
  </si>
  <si>
    <t>RECEITA FINANCEIRA</t>
  </si>
  <si>
    <t>AMORTIZAÇÃO DO PRINCIPAL DE EMPRÉSTIMO</t>
  </si>
  <si>
    <t>RETENÇÃO P/ PAGTO TAXA FISCALIZAÇÃO</t>
  </si>
  <si>
    <t>MULTAS E JUROS RECEBIDOS</t>
  </si>
  <si>
    <t>OUTRAS RECEITAS</t>
  </si>
  <si>
    <t>CORREÇÃO/ATUALIZAÇAO  MONETÁRIA</t>
  </si>
  <si>
    <t>DESPESAS OPERACIONAIS</t>
  </si>
  <si>
    <t>REINVESTIMENTOS - APLICAÇÕES FINANCEIRAS</t>
  </si>
  <si>
    <t>REINVESTIMENTOS - IMOVEL</t>
  </si>
  <si>
    <t>CUSTOS DE AQUISIÇÃO</t>
  </si>
  <si>
    <t>RETENÇÃO DE REND. P/ FUTURA IMOBILIZAÇÃO</t>
  </si>
  <si>
    <t>BENFEITORIAS</t>
  </si>
  <si>
    <t>AMORTIZAÇÃO DO PRINCIPAL (PMT DE IMÓVEL)</t>
  </si>
  <si>
    <t>RECEITA C/ EXCEDENTE DE ALUGUÉIS</t>
  </si>
  <si>
    <t>MTM AÇÕES DE COMPANHIAS FECHADAS</t>
  </si>
  <si>
    <t>Taxa Anbima</t>
  </si>
  <si>
    <t>AMORTIZAÇÃO DO PRINC. (PMT CAPTAÇÃO)</t>
  </si>
  <si>
    <t>MTM FIDC</t>
  </si>
  <si>
    <t>RENDAS/LOCAÇÃO DE IMOVEIS  - BIM, SEMESTRAL, ANUAL</t>
  </si>
  <si>
    <t>AJUSTE OBRIGAÇÕES POR OPERAÇÕES COMPROMISSADAS</t>
  </si>
  <si>
    <t>DESPESAS OPERACIONAIS - TAXA DE FISCALIZAÇÃO CVM</t>
  </si>
  <si>
    <t>DESPESAS OPERACIONAIS - TRIBUTOS MUN, EST, FED</t>
  </si>
  <si>
    <t>DESPESAS OPERACIONAIS - CARTÓRIO</t>
  </si>
  <si>
    <t>DESPESAS OPERACIONAIS - CONSULTORIA JURÍDICA</t>
  </si>
  <si>
    <t>DESPESAS OPERACIONAIS - TAXA DE PERFORMANCE</t>
  </si>
  <si>
    <t>DESPESAS OPERACIONAIS - TAXA ADM</t>
  </si>
  <si>
    <t>DESPESAS OPERACIONAIS - CONSULTORIA</t>
  </si>
  <si>
    <t>DESPESAS OPERACIONAIS - SEGUROS</t>
  </si>
  <si>
    <t>DESPESAS OPERACIONAIS - COMISSÃO</t>
  </si>
  <si>
    <t>DESPESAS OPERACIONAIS - LAUDO DE AVALIAÇÃO</t>
  </si>
  <si>
    <t>DESPESAS OPERACIONAIS - AUDITORIA</t>
  </si>
  <si>
    <t>AJUSTE AO VALOR PRESENTE (LINEARIZAÇÃO)</t>
  </si>
  <si>
    <t>RECEITA COM RENDIMENTOS DE COTAS DE FII</t>
  </si>
  <si>
    <t>DIVIDENDOS A RECEBER</t>
  </si>
  <si>
    <t>CONTINGENCIA</t>
  </si>
  <si>
    <t>PREJUÍZO NA VENDA AÇOES CIAS FECHADAS</t>
  </si>
  <si>
    <t>AJUSTE CRI - PROVISÃO P/ PERDAS</t>
  </si>
  <si>
    <t>MTM - CRI'S</t>
  </si>
  <si>
    <t>DESPESA DE DEPRECIAÇÃO</t>
  </si>
  <si>
    <t>LINEARIZAÇÃO - ALUGUEL</t>
  </si>
  <si>
    <t>ATUALIZAÇÃO DE RENDA FIXA</t>
  </si>
  <si>
    <t>CORREÇÃO/ATUALIZAÇÃO MONETÁRIA</t>
  </si>
  <si>
    <t>LUCRO NA VENDA DE IMOVEIS</t>
  </si>
  <si>
    <t>IMPAIRMENT</t>
  </si>
  <si>
    <t>AJUSTE DE EQUIV. PATRIMONIAL</t>
  </si>
  <si>
    <t>ATUALIZAÇÃO DE LCI</t>
  </si>
  <si>
    <t>AJUSTE DE DISTRIBUIÇÃO CRA</t>
  </si>
  <si>
    <t>MTM CRA</t>
  </si>
  <si>
    <t>MTM - COTAS DE FII</t>
  </si>
  <si>
    <t>AJUSTE DE DISTRIBUIÇÃO CRI</t>
  </si>
  <si>
    <t>(-) CRED. EM LIQ DUVIDOSA (RECEBIVÉIS)</t>
  </si>
  <si>
    <t>RECEITA DE ALUGUÉIS (EXCEDENTE)</t>
  </si>
  <si>
    <t>RENDAS/LOCAÇÃO DE IMOVEIS</t>
  </si>
  <si>
    <t>PREJUÍZOS DE DISTR. DO EXERCÍCIO</t>
  </si>
  <si>
    <t>PREJUÍZOS DE DISTR. EXER. ANTERIORES</t>
  </si>
  <si>
    <t>RESULTADOS DISTR. DO EXERCÍCIO</t>
  </si>
  <si>
    <t>RESULTADOS DISTR. EXERC. ANTERIORES</t>
  </si>
  <si>
    <t>AJUSTE DE EXERCÍCIOS. ANTERIORES</t>
  </si>
  <si>
    <t>LUCROS OU PREJUÍZOS DO EXERCÍCIO</t>
  </si>
  <si>
    <t>LUCROS OU PREJUÍZOS DE EXERC. ANTERIORES</t>
  </si>
  <si>
    <t>(-) CISÃO</t>
  </si>
  <si>
    <t>LUCROS OU PREJUÍZOS ACUMULADOS</t>
  </si>
  <si>
    <t>OBRIGAÇÃO POR CAPTAÇÃO NO PAIS</t>
  </si>
  <si>
    <t>AJUSTE AO VALOR DE MERCADO - CRI`s</t>
  </si>
  <si>
    <t>COTAS DE FII`s</t>
  </si>
  <si>
    <t>COMISSÃO S/ ALUGUÉIS</t>
  </si>
  <si>
    <t>LINEARIZAÇÃO DE ALUGUÉIS</t>
  </si>
  <si>
    <t>CUSTOS DE CAPTAÇÃO (CCI - IMÓVEL A PAGAR)</t>
  </si>
  <si>
    <t>Ajustes de Novas Práticas Cont.</t>
  </si>
  <si>
    <t>Reserva de lucros (prejuízos acumulados)</t>
  </si>
  <si>
    <t>AJUSTE AO VALOR DE MERCADO - IMOVEIS</t>
  </si>
  <si>
    <t>Ajuste a valor justo de propriedades para investimento</t>
  </si>
  <si>
    <t>Reserva para contingência especial</t>
  </si>
  <si>
    <t>Reserva para contingência</t>
  </si>
  <si>
    <t>Reserva de contingência</t>
  </si>
  <si>
    <t>Amortização de cotas</t>
  </si>
  <si>
    <t>(-) Gastos com colocação de cotas</t>
  </si>
  <si>
    <t>Cotas à integralizar (-)</t>
  </si>
  <si>
    <t>(-) Cotas a integralizar</t>
  </si>
  <si>
    <t>Cotas integralizadas</t>
  </si>
  <si>
    <t>Cotas a Disposição</t>
  </si>
  <si>
    <t>Cotas de investimento integralizadas</t>
  </si>
  <si>
    <t>PATRIMÔNIO LÍQUIDO</t>
  </si>
  <si>
    <t>X</t>
  </si>
  <si>
    <t xml:space="preserve">TOTAL DO PASSIVO </t>
  </si>
  <si>
    <t>**</t>
  </si>
  <si>
    <t>Sub-total</t>
  </si>
  <si>
    <t>Passivos Contingentes</t>
  </si>
  <si>
    <t>Tributos Municipais</t>
  </si>
  <si>
    <t>Demandas judiciais</t>
  </si>
  <si>
    <t>Depósitos em Garantia</t>
  </si>
  <si>
    <t>Obrigações por recursos em garantia</t>
  </si>
  <si>
    <t>Não circulante</t>
  </si>
  <si>
    <t>COTAS DE FUNDOS</t>
  </si>
  <si>
    <t>Empréstimo de cota de FII</t>
  </si>
  <si>
    <t>Obrigações por Operações Compromissadas</t>
  </si>
  <si>
    <t>(-) Custos na Estruturação</t>
  </si>
  <si>
    <t>Correção Monetária</t>
  </si>
  <si>
    <t>Contrato</t>
  </si>
  <si>
    <t>Obrigações por aquisição de imóveis</t>
  </si>
  <si>
    <t>Obrigações por captação no País</t>
  </si>
  <si>
    <t>Obrigações por captação de recursos</t>
  </si>
  <si>
    <t>ADIANT. POR VENDA DE IMÓVEIS</t>
  </si>
  <si>
    <t>Adiantamento por venda de imóveis</t>
  </si>
  <si>
    <t>ESTRUTURA TÉCNICA EXPANSÃO</t>
  </si>
  <si>
    <t>CLIENTES ESTRUTURA TÉCNICA DIFERIDA</t>
  </si>
  <si>
    <t>ESTRUTURA TÉCNICA A APROPRIAR (CP)</t>
  </si>
  <si>
    <t>Antecipação de clientes</t>
  </si>
  <si>
    <t>Outros</t>
  </si>
  <si>
    <t>Captação de Recursos (Novas Emissões)</t>
  </si>
  <si>
    <t>Captação de recursos (novas emissões)</t>
  </si>
  <si>
    <t>Outras</t>
  </si>
  <si>
    <t>CPMF</t>
  </si>
  <si>
    <t>Serviços digitais</t>
  </si>
  <si>
    <t>Repasses a conciliar</t>
  </si>
  <si>
    <t>Água, energia e gás</t>
  </si>
  <si>
    <t>Taxa de administração do imóvel</t>
  </si>
  <si>
    <t>Tributos municipais, estaduais e federais</t>
  </si>
  <si>
    <t>ITBI</t>
  </si>
  <si>
    <t>Representante de cotistas</t>
  </si>
  <si>
    <t>Obras em andamento</t>
  </si>
  <si>
    <t>GERENCIAMENTO</t>
  </si>
  <si>
    <t>TAXA BOVESPA</t>
  </si>
  <si>
    <t xml:space="preserve">Mão de obra especializada                        </t>
  </si>
  <si>
    <t xml:space="preserve">Condomínio                                       </t>
  </si>
  <si>
    <t xml:space="preserve">Avaliação de imóvel                              </t>
  </si>
  <si>
    <t xml:space="preserve">Assessoria imobiliária de locação                </t>
  </si>
  <si>
    <t xml:space="preserve">Administração do condomínio                      </t>
  </si>
  <si>
    <t xml:space="preserve">Consultoria jurídica                             </t>
  </si>
  <si>
    <t xml:space="preserve">Taxa de custódia externa                         </t>
  </si>
  <si>
    <t xml:space="preserve">Taxa de custódia - Pactual                       </t>
  </si>
  <si>
    <t xml:space="preserve">Publicação                                       </t>
  </si>
  <si>
    <t xml:space="preserve">Registro / Cartório                              </t>
  </si>
  <si>
    <t xml:space="preserve">Encadernação                                     </t>
  </si>
  <si>
    <t xml:space="preserve">Taxa de fiscalização cvm                         </t>
  </si>
  <si>
    <t xml:space="preserve">Anbid                                            </t>
  </si>
  <si>
    <t>Anbima - SELIC</t>
  </si>
  <si>
    <t xml:space="preserve">Cetip                                            </t>
  </si>
  <si>
    <t xml:space="preserve">Auditoria externa                                </t>
  </si>
  <si>
    <t>Adiantamento de CDU</t>
  </si>
  <si>
    <t>Aluguel antecipado</t>
  </si>
  <si>
    <t>Subscrição de Capital à Integralizar</t>
  </si>
  <si>
    <t>Taxa de Performance</t>
  </si>
  <si>
    <t>Taxa de Controladoria</t>
  </si>
  <si>
    <t>Taxa de Consultoria</t>
  </si>
  <si>
    <t>Taxa de Gestão</t>
  </si>
  <si>
    <t>Cotistas a disposição</t>
  </si>
  <si>
    <t>Taxa de Administração Efetiva</t>
  </si>
  <si>
    <t>Provisões e contas a pagar</t>
  </si>
  <si>
    <t>Ações e Cias Fechadas</t>
  </si>
  <si>
    <t>Outras obrigações por negociação e intermediação</t>
  </si>
  <si>
    <t>Banco BTG Pactual S.A.</t>
  </si>
  <si>
    <t>A pagar BM&amp;F</t>
  </si>
  <si>
    <t>A pagar pendencia bolsa</t>
  </si>
  <si>
    <t>A pagar de bolsa</t>
  </si>
  <si>
    <t>Negociação e intermediação de valores</t>
  </si>
  <si>
    <t>AÇÕES DE CIAS FECHADAS A INTEGRALIZAR</t>
  </si>
  <si>
    <t>Obrigação com ações em companhias fechadas a integralizar</t>
  </si>
  <si>
    <t>PIS</t>
  </si>
  <si>
    <t>COFINS</t>
  </si>
  <si>
    <t>Contribuição Social</t>
  </si>
  <si>
    <t>IRPJ Renda Variavel COD-3317</t>
  </si>
  <si>
    <t>IRPJ COD. 2362</t>
  </si>
  <si>
    <t>COD. 2689 - IRPJ</t>
  </si>
  <si>
    <t>IR s/ distr. Rendimentos</t>
  </si>
  <si>
    <t>INSS retido</t>
  </si>
  <si>
    <t>INSS autônomo</t>
  </si>
  <si>
    <t>ISS S/ Serviços tomados</t>
  </si>
  <si>
    <t>COD.8045 - IRRF</t>
  </si>
  <si>
    <t>COD. 5869 - CPMF (judicial)</t>
  </si>
  <si>
    <t>COD. 1708 - IR s/ serv. Prestados</t>
  </si>
  <si>
    <t>Impostos e contribuições a recolher</t>
  </si>
  <si>
    <t>Rendimentos a distribuir</t>
  </si>
  <si>
    <t>Circulante</t>
  </si>
  <si>
    <t>PASSIVO E PATRIMÔNIO LÍQUIDO</t>
  </si>
  <si>
    <t>TOTAL DO ATIVO</t>
  </si>
  <si>
    <t>*</t>
  </si>
  <si>
    <t>Terreno</t>
  </si>
  <si>
    <t>Ajuste ao Valor Justo</t>
  </si>
  <si>
    <t>Imoveis para renda em construção</t>
  </si>
  <si>
    <t>Imóveis em construção</t>
  </si>
  <si>
    <t>(-) Despesas de venda</t>
  </si>
  <si>
    <t>Ajuste a Valor Justo</t>
  </si>
  <si>
    <t>Ajuste ao valor justo</t>
  </si>
  <si>
    <t>Obras em Andamento</t>
  </si>
  <si>
    <t>Linearização</t>
  </si>
  <si>
    <t>Imobilizado em andamento</t>
  </si>
  <si>
    <t>Correção Monetária Ativa</t>
  </si>
  <si>
    <t>(-) Depreciação Acumulada</t>
  </si>
  <si>
    <t>Edificação</t>
  </si>
  <si>
    <t>Imóveis acabados</t>
  </si>
  <si>
    <t>Propriedades para investimento</t>
  </si>
  <si>
    <t>Investimento</t>
  </si>
  <si>
    <t xml:space="preserve">Sub-total
</t>
  </si>
  <si>
    <t>Depósito judicial</t>
  </si>
  <si>
    <t>Funcef (CPMF)</t>
  </si>
  <si>
    <t>Depósitos judiciais</t>
  </si>
  <si>
    <t>Cotas de fundo de direitos creditórios - MtM</t>
  </si>
  <si>
    <t xml:space="preserve">Cotas de fundo de direitos creditórios </t>
  </si>
  <si>
    <t>Cotas de fundo de direitos creditórios</t>
  </si>
  <si>
    <t>De natureza não imobiliária</t>
  </si>
  <si>
    <t>(-) PROVISÃO PARA PERDAS</t>
  </si>
  <si>
    <t>CEPAC</t>
  </si>
  <si>
    <t>Cepac</t>
  </si>
  <si>
    <t>Rend. De cotas de fundos a receber</t>
  </si>
  <si>
    <t>Rendimento em cotas de fundos</t>
  </si>
  <si>
    <t>Cotas de Fundo de Investimentos Imobiliários - mercado</t>
  </si>
  <si>
    <t>Ajuste a Valor Justo - MTM</t>
  </si>
  <si>
    <t>Ajuste (Equiv. Patrimonial)</t>
  </si>
  <si>
    <t>Cotas de Fundo Imob. - Emissão Primária</t>
  </si>
  <si>
    <t>Cotas de Fundo de Investimentos Imobiliários -Ajuste a Valor Justo - MTM</t>
  </si>
  <si>
    <t>Cotas de Fundo de Investimentos Imobiliários - empréstimos</t>
  </si>
  <si>
    <t>Cotas de Fundo de Investimentos Imobiliários - equivalência patrimonial</t>
  </si>
  <si>
    <t>Cotas de fundo de investimentos imobiliários</t>
  </si>
  <si>
    <t>De natureza imobiliária</t>
  </si>
  <si>
    <t>Aplicações financeiras</t>
  </si>
  <si>
    <t>Impairment</t>
  </si>
  <si>
    <t>Depreciação acumulada</t>
  </si>
  <si>
    <t>Despesas de Venda</t>
  </si>
  <si>
    <t>Imóveis Destinados a Venda</t>
  </si>
  <si>
    <t>Imóveis destinados a venda</t>
  </si>
  <si>
    <t>Estoques</t>
  </si>
  <si>
    <t>(-) Impairment IR s/ resgate de renda fixa</t>
  </si>
  <si>
    <t>IR s/ ganho de capital</t>
  </si>
  <si>
    <t>IR Cod 5232</t>
  </si>
  <si>
    <t>IR s/ CDB (Depósito Judicial)</t>
  </si>
  <si>
    <t>IR A COMPENSAR SOBRE RENDA VARIÁVEL</t>
  </si>
  <si>
    <t>IR s/ resgate de renda fixa</t>
  </si>
  <si>
    <t>Impostos a compensar</t>
  </si>
  <si>
    <t>Outras despesas antecipadas</t>
  </si>
  <si>
    <t>Allowance</t>
  </si>
  <si>
    <t>Seguros</t>
  </si>
  <si>
    <t>Advogados</t>
  </si>
  <si>
    <t>Comissões</t>
  </si>
  <si>
    <t>Avaliação de imóvel</t>
  </si>
  <si>
    <t>Bovespa</t>
  </si>
  <si>
    <t>Despesas antecipadas</t>
  </si>
  <si>
    <t>Publicação</t>
  </si>
  <si>
    <t>Taxa de fiscalização CVM</t>
  </si>
  <si>
    <t>Anbima</t>
  </si>
  <si>
    <t>Auditoria externa</t>
  </si>
  <si>
    <t>Adiantamentos de rendimentos a distribuir</t>
  </si>
  <si>
    <t>Valores a Receber por venda de imóveis</t>
  </si>
  <si>
    <t>Valores a receber por venda de imóveis</t>
  </si>
  <si>
    <t>Adiantamento para aquisição de SPEs</t>
  </si>
  <si>
    <t>Adiantamento para aquisição de imóveis</t>
  </si>
  <si>
    <t>Adiantamento a fornecedor</t>
  </si>
  <si>
    <t>Adiantamentos</t>
  </si>
  <si>
    <t>A RECEBER BM&amp;F</t>
  </si>
  <si>
    <t>Devedores diversos fitout</t>
  </si>
  <si>
    <t xml:space="preserve">Boletos a Compensar </t>
  </si>
  <si>
    <t>AFAC Empresass Investidas</t>
  </si>
  <si>
    <t>Valores a receber - Repasse Securitizadora</t>
  </si>
  <si>
    <t>Valores a receber - Repasse Shoppings</t>
  </si>
  <si>
    <t>VALORES A RECEBER - SEGUROS</t>
  </si>
  <si>
    <t>VALORES A RECEBER - IPTU</t>
  </si>
  <si>
    <t>Devedores diversos</t>
  </si>
  <si>
    <t xml:space="preserve">Devedores diversos </t>
  </si>
  <si>
    <t>Garantia de Rentabilidade</t>
  </si>
  <si>
    <t>Valores a receber por garantia de rentabilidade</t>
  </si>
  <si>
    <t>Valores a receber</t>
  </si>
  <si>
    <t>Estrutura Técnica</t>
  </si>
  <si>
    <t>Alugueis</t>
  </si>
  <si>
    <t>(-) Provisão para créditos de liquidação duvidosa</t>
  </si>
  <si>
    <t>(-) Provisão para perda - outros créditos</t>
  </si>
  <si>
    <t>13º Aluguel - Lojas\Quiosques</t>
  </si>
  <si>
    <t>Multas Contratuais</t>
  </si>
  <si>
    <t>Aluguel Complementar Quiosque</t>
  </si>
  <si>
    <t>Aluguel Complementar Loja</t>
  </si>
  <si>
    <t>Ajuste ao valor presente (linearização)</t>
  </si>
  <si>
    <t>Renegociação e Ajustes de Aluguéis</t>
  </si>
  <si>
    <t>Adiantamento de clientes</t>
  </si>
  <si>
    <t>Estrutura técnica a faturar</t>
  </si>
  <si>
    <t>Cheques a compensar</t>
  </si>
  <si>
    <t>Estrutura técnica a identificar - Condominio</t>
  </si>
  <si>
    <t>Alugueis a identificar - Condomínio</t>
  </si>
  <si>
    <t>Aluguel (Prov. P/ Crédito de Liq. Duvidosa)</t>
  </si>
  <si>
    <t>Estrutura técnica a identificar</t>
  </si>
  <si>
    <t>VLS Bx e Não Recebidos - Estrutura Téc.</t>
  </si>
  <si>
    <t>VLS Bx e Não Recebidos - Alugueis</t>
  </si>
  <si>
    <t>Alugueis a faturar linearização LP</t>
  </si>
  <si>
    <t>1839000030</t>
  </si>
  <si>
    <t>Alugueis a faturar linearização CP</t>
  </si>
  <si>
    <t>Recebimentos Diversos (Taxa de Adesão)</t>
  </si>
  <si>
    <t>Recebimento Div. (Estrut. Técnica)</t>
  </si>
  <si>
    <t>Recebimento Diversos (Aluguel)</t>
  </si>
  <si>
    <t>Taxa de Adesão</t>
  </si>
  <si>
    <t>Estrutura técnica</t>
  </si>
  <si>
    <t>(-) Provisão perdas - Rendas</t>
  </si>
  <si>
    <t>Estacionamento a receber</t>
  </si>
  <si>
    <t>Box a receber</t>
  </si>
  <si>
    <t>Merchandising a receber</t>
  </si>
  <si>
    <t>Mall a receber</t>
  </si>
  <si>
    <t>Taxa de transferência a receber</t>
  </si>
  <si>
    <t>Res Sperata a receber</t>
  </si>
  <si>
    <t>Quiosque a receber</t>
  </si>
  <si>
    <t>Painel a receber</t>
  </si>
  <si>
    <t>Aluguéis a identificar</t>
  </si>
  <si>
    <t>Aluguéis a receber</t>
  </si>
  <si>
    <t>Contas a receber</t>
  </si>
  <si>
    <t>Dividendos a receber</t>
  </si>
  <si>
    <t>Margem Bolsa</t>
  </si>
  <si>
    <t>Negociação e intermediação de valores - Pendência Bolsa</t>
  </si>
  <si>
    <t>Ações de SPE e SCP</t>
  </si>
  <si>
    <t>Ágio/Deságio</t>
  </si>
  <si>
    <t>Provisão para desvalorização de ações</t>
  </si>
  <si>
    <t xml:space="preserve">AFAC  </t>
  </si>
  <si>
    <t>Ações de Companhias Fechadas</t>
  </si>
  <si>
    <t>Ações de companhias fechadas</t>
  </si>
  <si>
    <t>Ajuste a Mercado Ações Companhias Abertas</t>
  </si>
  <si>
    <t>Ações de Companhias Abertas</t>
  </si>
  <si>
    <t>Ações de companhias abertas</t>
  </si>
  <si>
    <t>Letras Hipotecárias</t>
  </si>
  <si>
    <t>Letras hipotecárias</t>
  </si>
  <si>
    <t>Ajuste a mercado LCI</t>
  </si>
  <si>
    <t>Letras de Créditos Imobiliário</t>
  </si>
  <si>
    <t>Letras de Crédito Imobiliário</t>
  </si>
  <si>
    <t>Letras de créditos imobiliário</t>
  </si>
  <si>
    <t>CRI - Vinculados a Recompra - MTM</t>
  </si>
  <si>
    <t>CRI - Vinculados a Recompra</t>
  </si>
  <si>
    <t>Ajuste a Mercado CRI</t>
  </si>
  <si>
    <t>(-) Provisão para perdas</t>
  </si>
  <si>
    <t>Certificados de Recebíveis Imobiliários</t>
  </si>
  <si>
    <t>Certificados de recebíveis imobiliários</t>
  </si>
  <si>
    <t>CRI</t>
  </si>
  <si>
    <t>NTN</t>
  </si>
  <si>
    <t>Renda a Apropriar</t>
  </si>
  <si>
    <t>Nota do tesouro nacional</t>
  </si>
  <si>
    <t>Ajuste a Mercado CRA</t>
  </si>
  <si>
    <t>CRA</t>
  </si>
  <si>
    <t>Certificados de recebíveis do agronegócio</t>
  </si>
  <si>
    <t>AJUSTE A MERCADO LTN</t>
  </si>
  <si>
    <t>RENDA A APROPRIAR</t>
  </si>
  <si>
    <t>LTN</t>
  </si>
  <si>
    <t>Letra do tesouro nacional</t>
  </si>
  <si>
    <t>AJUSTE A MERCADO LFT</t>
  </si>
  <si>
    <t>LFT</t>
  </si>
  <si>
    <t>Letra financeira do tesouro</t>
  </si>
  <si>
    <t>Renda a Apropriar Debêntures</t>
  </si>
  <si>
    <t>Debêntures</t>
  </si>
  <si>
    <t>Compromissada</t>
  </si>
  <si>
    <t>Cotas de Fundo de Renda Fixa</t>
  </si>
  <si>
    <t>Cotas de Fundo Referenciado</t>
  </si>
  <si>
    <t>Cotas de fundo de renda fixa</t>
  </si>
  <si>
    <t>Ajuste a Mercado CDB</t>
  </si>
  <si>
    <t>CDB Pré</t>
  </si>
  <si>
    <t>CDB Pós</t>
  </si>
  <si>
    <t>Certificados de depósitos bancários</t>
  </si>
  <si>
    <t xml:space="preserve">Aplicações financeiras </t>
  </si>
  <si>
    <t>BANCOS - CONTA DEPÓSITOS</t>
  </si>
  <si>
    <t>PLANNER ADMINISTRADORA</t>
  </si>
  <si>
    <t>BANCO DO BRASIL</t>
  </si>
  <si>
    <t>BANCO BTG PACTUAL S/A - CONTA VINCULADA</t>
  </si>
  <si>
    <t>CEF</t>
  </si>
  <si>
    <t>ITÁU - CUSTÓDIA</t>
  </si>
  <si>
    <t>OUTROS</t>
  </si>
  <si>
    <t>SANTANDER</t>
  </si>
  <si>
    <t>BANCO SAFRA S.A.</t>
  </si>
  <si>
    <t>BANCO ITAÚ S.A.</t>
  </si>
  <si>
    <t>BANCO BRADESCO S.A.</t>
  </si>
  <si>
    <t xml:space="preserve">Disponibilidades </t>
  </si>
  <si>
    <t>ATIVO</t>
  </si>
  <si>
    <t>Em reais</t>
  </si>
  <si>
    <t>Balanço patrimonial em 31 de Janeiro de 2022</t>
  </si>
  <si>
    <t>(Administrado pela BTG Pactual Serviços Financeiros S.A. DTVM)</t>
  </si>
  <si>
    <t>CNPJ: 28.737.771/0001-85</t>
  </si>
  <si>
    <t>Fundo de Investimento Imobiliário -  Alianza Trust Renda Imobiliária</t>
  </si>
  <si>
    <t>Lucro (prejuízo) ajustado do período por cota - R$</t>
  </si>
  <si>
    <t>Quantidade de cotas</t>
  </si>
  <si>
    <t>Lucro (prejuízo) ajustado do período</t>
  </si>
  <si>
    <t>B</t>
  </si>
  <si>
    <t>Depósito Judicial</t>
  </si>
  <si>
    <t>Custos na estruturação (CCI)</t>
  </si>
  <si>
    <t>Garantia de rentabilidade</t>
  </si>
  <si>
    <t>Retenção de IR sobre ganho de capital</t>
  </si>
  <si>
    <t>Retenção de rendimentos para futura despesas</t>
  </si>
  <si>
    <t>Retenção com imobilização em curso</t>
  </si>
  <si>
    <t>Despesas com IR sobre resgates de certificados com depósitos bancário (demandas judiciais)</t>
  </si>
  <si>
    <t>Receitas financeiras</t>
  </si>
  <si>
    <t>Amortização do principal com captação de recursos</t>
  </si>
  <si>
    <t>IR (depósito judicial)</t>
  </si>
  <si>
    <t>Retenção da taxa de fiscalização da (CVM)</t>
  </si>
  <si>
    <t>Multas e juros recebidos</t>
  </si>
  <si>
    <t>Outras receitas operacionais</t>
  </si>
  <si>
    <t>Despesas com correção e atualização monetária</t>
  </si>
  <si>
    <t>Despesas operacionais (pagas)</t>
  </si>
  <si>
    <t>Reinvestimentos com aplicações financeiras</t>
  </si>
  <si>
    <t>Reinvestimentos com propriedade para investimento</t>
  </si>
  <si>
    <t>Retenção de rendimentos</t>
  </si>
  <si>
    <t>Custos de aquisição com propriedade para investimento</t>
  </si>
  <si>
    <t>Retenção de rendimentos para futura imobilização</t>
  </si>
  <si>
    <t>Benfeitorias</t>
  </si>
  <si>
    <t>Amortização do principal com obrigações por aquisição de imóvel</t>
  </si>
  <si>
    <t>Receita com aluguéis (excedente)</t>
  </si>
  <si>
    <t>Ajuste para distribuição do resultado (disponibilidade futura de caixa)</t>
  </si>
  <si>
    <t>A</t>
  </si>
  <si>
    <t>Ajuste de novas prática contábeis</t>
  </si>
  <si>
    <t>Ajuste de distribuição com debêntures</t>
  </si>
  <si>
    <t>Ajustes Obrigações por Operações Compromissadas</t>
  </si>
  <si>
    <t>Auste ao valor justo com ações de companhias fechadas</t>
  </si>
  <si>
    <t>Receitas com rendimentos de cotas de fundos imobiliários</t>
  </si>
  <si>
    <t>Receitas com dividendos</t>
  </si>
  <si>
    <t>Lucro (prejuízo) em transações com ações de companhias fechadas</t>
  </si>
  <si>
    <t>Ajuste de CRI (Provisão para perdas)</t>
  </si>
  <si>
    <t>Ajuste ao valor justo com certificado de recebíveis do agronegócio</t>
  </si>
  <si>
    <t>Ajuste ao valor justo com certificado de recebíveis imobiliários</t>
  </si>
  <si>
    <t>Despesas de depreciação</t>
  </si>
  <si>
    <t>Despesa com comissões (linearização)</t>
  </si>
  <si>
    <t>Receita com rendas a faturar (linearização)</t>
  </si>
  <si>
    <t>Receitas com cotas de fundo de renda fixa</t>
  </si>
  <si>
    <t xml:space="preserve">Rendas bimestrais, semestrais e anuais </t>
  </si>
  <si>
    <t xml:space="preserve">Despesas operacionais - taxa de fiscalização CVM </t>
  </si>
  <si>
    <t>Despesas operacionais - tributos municipais, estaduais, federais</t>
  </si>
  <si>
    <t>Despesas operacionais - cartório</t>
  </si>
  <si>
    <t>Despesas operacionais - consultoria jurídica</t>
  </si>
  <si>
    <t>Despesas operacionais - taxa performance</t>
  </si>
  <si>
    <t>Despesas operacionais - taxa adm</t>
  </si>
  <si>
    <t>Despesas operacionais - consultoria</t>
  </si>
  <si>
    <t>Despesas operacionais - seguros</t>
  </si>
  <si>
    <t>Despesas operacionais - comissão</t>
  </si>
  <si>
    <t>Despesas operacionais - laudo de avaliação</t>
  </si>
  <si>
    <t>Despesas operacionais - auditoria</t>
  </si>
  <si>
    <t>Despesas operacionais</t>
  </si>
  <si>
    <t>Despesas de juros e atualização monetária com captação de recursos</t>
  </si>
  <si>
    <t>Lucro (prejuízo) com transações de venda de imóvel</t>
  </si>
  <si>
    <t>Ajuste ao valor justo com cotas de fundos de direitos creditórios</t>
  </si>
  <si>
    <t>Ajuste ao valor justo com cotas de fundos imobiliários (equivalência patrimonial)</t>
  </si>
  <si>
    <t>Ajuste ao valor justo com (imóveis)</t>
  </si>
  <si>
    <t>Receitas com letras de créditos imobiliários</t>
  </si>
  <si>
    <t>Ajuste de distribuição com certificados de recebíveis do agronegócio</t>
  </si>
  <si>
    <t>Ajuste ao valor justo com cotas de fundos imobiliários</t>
  </si>
  <si>
    <t>Ajuste de distribuição com certificados de recebíveis imobiliários</t>
  </si>
  <si>
    <t xml:space="preserve">(-) Provisão para crédito em liquidação duvidosa </t>
  </si>
  <si>
    <t>Inadimplência com rendas</t>
  </si>
  <si>
    <t>Ajuste para distribuição do resultado (patrimônio líquido)</t>
  </si>
  <si>
    <t>Lucro (prejuízo) líquido por cota</t>
  </si>
  <si>
    <t>Lucro (prejuízo) líquido do período</t>
  </si>
  <si>
    <t>Contribuição social</t>
  </si>
  <si>
    <t>Imposto de renda</t>
  </si>
  <si>
    <t>C</t>
  </si>
  <si>
    <t>Resultado antes do imposto de renda e contribuição social</t>
  </si>
  <si>
    <t xml:space="preserve">Outras despesas operacionais                       </t>
  </si>
  <si>
    <t xml:space="preserve">Reversão de provisão                             </t>
  </si>
  <si>
    <t>Reversão com receitas de aplicações financeiras</t>
  </si>
  <si>
    <t>Despesas com provisão passivos contingentes</t>
  </si>
  <si>
    <t>Despesas com provisão passivos contingentes (tributos)</t>
  </si>
  <si>
    <t>Despesas com correção monetária, juros e multas</t>
  </si>
  <si>
    <t>Despesas com material de escritório</t>
  </si>
  <si>
    <t>Despesas com cópias e encadernações</t>
  </si>
  <si>
    <t xml:space="preserve">Despesas com taxa de registro da CVM        </t>
  </si>
  <si>
    <t>Despesas com provisão de (CPMF)</t>
  </si>
  <si>
    <t>Despesas com taxa de fiscalização da CVM</t>
  </si>
  <si>
    <t xml:space="preserve">Despesas com encadernação                                     </t>
  </si>
  <si>
    <t xml:space="preserve">Despesas de cartório e emolumentos judiciais        </t>
  </si>
  <si>
    <t xml:space="preserve">Despesas com assinatura de jornais e revistas                 </t>
  </si>
  <si>
    <t xml:space="preserve">Despesas com taxa de performance         </t>
  </si>
  <si>
    <t xml:space="preserve">Despesas com consultoria                          </t>
  </si>
  <si>
    <t xml:space="preserve">Despesas com taxa de gestão                       </t>
  </si>
  <si>
    <t xml:space="preserve">Despesas com taxa de administração do fundo     </t>
  </si>
  <si>
    <t>Despesas com IR s/ aluguéis</t>
  </si>
  <si>
    <t>Despesas com fretes e carretos</t>
  </si>
  <si>
    <t>Despesas com condução e táxi</t>
  </si>
  <si>
    <t>Despesas com gestão imobiliária</t>
  </si>
  <si>
    <t xml:space="preserve">Despesas com assessoria imobiliária de locação                </t>
  </si>
  <si>
    <t xml:space="preserve">Despesas com mão de obra especializada                        </t>
  </si>
  <si>
    <t>Despesas com auditoria interna</t>
  </si>
  <si>
    <t xml:space="preserve">Despesas com consultoria                                      </t>
  </si>
  <si>
    <t xml:space="preserve">Despesas com análise de crédito                               </t>
  </si>
  <si>
    <t xml:space="preserve">Despesas com serviços de avaliação                            </t>
  </si>
  <si>
    <t xml:space="preserve">Despesas com serviços de tradução                             </t>
  </si>
  <si>
    <t>Despesas com consultoria jurídica</t>
  </si>
  <si>
    <t xml:space="preserve">Despesas com consultoria financeira                           </t>
  </si>
  <si>
    <t xml:space="preserve">Despesas com auditoria externa                                </t>
  </si>
  <si>
    <t xml:space="preserve">Despesas com assessoria técnica                               </t>
  </si>
  <si>
    <t>Despesas com representantes de cotistas</t>
  </si>
  <si>
    <t>Despesas com viagem no pais</t>
  </si>
  <si>
    <t>Despesas com filmes, revelações e serviços fotográficos</t>
  </si>
  <si>
    <t>Despesas com serviços gráficos</t>
  </si>
  <si>
    <t>Despesas com agente fiduciário</t>
  </si>
  <si>
    <t>Despesas com taxa Selic</t>
  </si>
  <si>
    <t>Despesas com taxa de escrituração</t>
  </si>
  <si>
    <t>Despesas com atualização de recursos terceiros</t>
  </si>
  <si>
    <t>Despesas com Serasa</t>
  </si>
  <si>
    <t xml:space="preserve"> Ajustes corretagem bolsa</t>
  </si>
  <si>
    <t>Despesas com taxa de manutenção de custodia (CBLC)</t>
  </si>
  <si>
    <t xml:space="preserve">Despesas com taxa de custódia (CBLC)                        </t>
  </si>
  <si>
    <t xml:space="preserve">Despesas bancárias                               </t>
  </si>
  <si>
    <t xml:space="preserve">Despesas com taxa Bovespa                              </t>
  </si>
  <si>
    <t xml:space="preserve">Despesas com taxa Cetip                         </t>
  </si>
  <si>
    <t xml:space="preserve">Despesas com taxa Selic                         </t>
  </si>
  <si>
    <t>Despesas com taxa Anbima</t>
  </si>
  <si>
    <t xml:space="preserve">Despesas com taxas e emolumentos </t>
  </si>
  <si>
    <t>Despesas com taxa de permanência (BM&amp;F)</t>
  </si>
  <si>
    <t xml:space="preserve">Despesas com custódia                         </t>
  </si>
  <si>
    <t xml:space="preserve">Despesas com custódia (interna)                          </t>
  </si>
  <si>
    <t>Despesas com seguros</t>
  </si>
  <si>
    <t xml:space="preserve">Despesas com publicação                                       </t>
  </si>
  <si>
    <t>Despesas com INSS</t>
  </si>
  <si>
    <t xml:space="preserve">Despesas com telecomunicações                                 </t>
  </si>
  <si>
    <t xml:space="preserve">Despesas com telegráficos                                     </t>
  </si>
  <si>
    <t>Despesas com propaganda e publicidade</t>
  </si>
  <si>
    <t xml:space="preserve">Despesas com postais                                          </t>
  </si>
  <si>
    <t xml:space="preserve">Despesas com malotes                                          </t>
  </si>
  <si>
    <t>Despesas com alugueis (estacionamento)</t>
  </si>
  <si>
    <t xml:space="preserve">Outras receitas operacionais                                          </t>
  </si>
  <si>
    <t>Receita de multas e juros e atualização monetária</t>
  </si>
  <si>
    <t>Variações monetária ativas</t>
  </si>
  <si>
    <t>Reembolso de despesas</t>
  </si>
  <si>
    <t>Despesas com arredondamento de distribuição</t>
  </si>
  <si>
    <t>Receitas com arredondamento de distribuição</t>
  </si>
  <si>
    <t>Reversão de despesas operacionais</t>
  </si>
  <si>
    <t>Reversão de provisões</t>
  </si>
  <si>
    <t>Receitas (despesas) operacionais</t>
  </si>
  <si>
    <t>DI - Day Trade</t>
  </si>
  <si>
    <t>Corretagem BM&amp;F</t>
  </si>
  <si>
    <t>Despesas com derivativos (DI)</t>
  </si>
  <si>
    <t>Receitas com derivativos (DI)</t>
  </si>
  <si>
    <t>Prejuízo em transações com certificados de depósitos bancários</t>
  </si>
  <si>
    <t>Prejuízo em transações com letras do tesouro nacional</t>
  </si>
  <si>
    <t>Prejuízo em transações com letras financeira do tesouro</t>
  </si>
  <si>
    <t>Desvalorização de certificado de depósitos bancários</t>
  </si>
  <si>
    <t>Desvalorização de letras do tesouro nacional</t>
  </si>
  <si>
    <t>Desvalorização de letras financeira do tesouro</t>
  </si>
  <si>
    <t>Lucro em transações com certificado de depósito bancário</t>
  </si>
  <si>
    <t>Lucro em transações com letras do tesouro nacional</t>
  </si>
  <si>
    <t>Lucro em transações com letras financeiras do tesouro</t>
  </si>
  <si>
    <t>Receitas com compromissadas - CRI</t>
  </si>
  <si>
    <t>CERTIFICADO DIREITOS CREITORIOS AGRONEGO</t>
  </si>
  <si>
    <t>Receitas com notas do tesouro nacional</t>
  </si>
  <si>
    <t>Receitas com letras do tesouro nacional</t>
  </si>
  <si>
    <t>Ajuste a mercado de letras financeiras do tesouro</t>
  </si>
  <si>
    <t>Receitas com letras financeiras do tesouro</t>
  </si>
  <si>
    <t>Rendimento de Renda Fixa - Repasse</t>
  </si>
  <si>
    <t>Rendimento de Aplicação financeira (repasse condomínio)</t>
  </si>
  <si>
    <t>Receitas com certificado de depósitos bancários</t>
  </si>
  <si>
    <t>Despesas com impairment IR sobre resgates cotas de fundos de renda fixa</t>
  </si>
  <si>
    <t>Despesas com IR sobre resgates cotas de fundos de renda fixa</t>
  </si>
  <si>
    <t>Receitas com NTN</t>
  </si>
  <si>
    <t>Receitas com LTN</t>
  </si>
  <si>
    <t>Receitas com LFT</t>
  </si>
  <si>
    <t>Receitas com compromissadas/debêntures</t>
  </si>
  <si>
    <t>Desvalorização FIDC</t>
  </si>
  <si>
    <t>Rendimento recebido de FIDC</t>
  </si>
  <si>
    <t>Despesas com cotas de fundo de renda fixa</t>
  </si>
  <si>
    <t>Receitas com cotas de fundo referenciado</t>
  </si>
  <si>
    <t>Outros ativos financeiros</t>
  </si>
  <si>
    <t>Resultado líquido de ativos financeiros de natureza imobiliária</t>
  </si>
  <si>
    <t>Ajuste ao valor justo de ações de companhias abertas</t>
  </si>
  <si>
    <t>Ajuste ao valor justo de ações de companhias fechadas</t>
  </si>
  <si>
    <t>Ajuste ao valor justo de ações de companhias fechadas vendidas</t>
  </si>
  <si>
    <t>Ajuste ao valor justo de cotas de fundos imobiliários (equivalência patrimonial)</t>
  </si>
  <si>
    <t>Ajuste ao valor justo de cotas de fundos imobiliários (negociados em bolsa)</t>
  </si>
  <si>
    <t>Ajuste ao valor justo valores a receber (cri)</t>
  </si>
  <si>
    <t>Ajuste ao valor justo de certificado de recebíveis imobiliários</t>
  </si>
  <si>
    <t>Ajuste ao valor justo de certificado de depósitos bancários</t>
  </si>
  <si>
    <t>Ajuste ao valor justo de letras do tesouro nacional</t>
  </si>
  <si>
    <t>Ajuste ao valor justo de letras financeira do tesouro</t>
  </si>
  <si>
    <t xml:space="preserve">Ajuste ao valor justo com cotas de fundos de direitos creditórios </t>
  </si>
  <si>
    <t>Equivalência patrimonial</t>
  </si>
  <si>
    <t>Ajuste ao valor justo com ações de companhias fechadas</t>
  </si>
  <si>
    <t>Ajuste ao valor justo com cotas de fundos imobiliários (negociados em bolsa)</t>
  </si>
  <si>
    <t xml:space="preserve">Despesas com IRPJ s/ renda variável </t>
  </si>
  <si>
    <t>Prejuízo em transações com ações de companhias abertas</t>
  </si>
  <si>
    <t>Baixa do custo de ações de companhia fechadas alienadas</t>
  </si>
  <si>
    <t>Prejuízo em transações com cotas de fundos imobiliários</t>
  </si>
  <si>
    <t>Prejuízo em transações com certificado de recebíveis imobiliários</t>
  </si>
  <si>
    <t>Desvalorização de cotas de fundos de fundos imobiliários</t>
  </si>
  <si>
    <t xml:space="preserve">Desvalorização de debêntures </t>
  </si>
  <si>
    <t>Desvalorização de certificados de recebíveis do agronegócio</t>
  </si>
  <si>
    <t>Desvalorização de certificados de recebíveis imobiliários</t>
  </si>
  <si>
    <t>Despesas de empréstimos - cota de fundo</t>
  </si>
  <si>
    <t>CRI - Despesas de operações compromissadas</t>
  </si>
  <si>
    <t>Lucro em transações com ações de companhias abertas</t>
  </si>
  <si>
    <t>Receita com alienação de ações de companhia fechada</t>
  </si>
  <si>
    <t>Lucro em transações com cotas de fundos de investimento imobiliário</t>
  </si>
  <si>
    <t>Lucro em transações com debêntures</t>
  </si>
  <si>
    <t>Lucro em transações com certificado de recebíveis imobiliários</t>
  </si>
  <si>
    <t>Rendimentos com cotas de fundos imobiliários (equivalência patrimonial)</t>
  </si>
  <si>
    <t>Rendimentos com cotas de fundos imobiliários (negociados em bolsa)</t>
  </si>
  <si>
    <t>Rendimentos com cotas de fundos imobiliários</t>
  </si>
  <si>
    <t>Receitas com letras hipotecarias</t>
  </si>
  <si>
    <t>Redimentos juros sobre capital próprio</t>
  </si>
  <si>
    <t>Receitas com certificados de recebíveis do agronegócio</t>
  </si>
  <si>
    <t>Receitas com certificados de recebíveis imobiliários</t>
  </si>
  <si>
    <t>Rendas de Direito Emprestimos de Cotas de Fundos</t>
  </si>
  <si>
    <t>Ativos financeiros de natureza imobiliária</t>
  </si>
  <si>
    <t>Resultado líquido de propriedades para investimento</t>
  </si>
  <si>
    <t>Custo de propriedades para investimentos vendidas</t>
  </si>
  <si>
    <t>Reversão de ajuste a valor justo propriedades para investimentos vendidas</t>
  </si>
  <si>
    <t>Impostos sobre receitas de propriedades para investimento (Pis e Cofins)</t>
  </si>
  <si>
    <t>Despesas com água, energia e gás</t>
  </si>
  <si>
    <t xml:space="preserve">Recompra de Ponto - Estrutura Técnica </t>
  </si>
  <si>
    <t>AUDITORIA INTERNA - CONDOMINIO</t>
  </si>
  <si>
    <t>Despesas de fundo de promoção de loja vaga</t>
  </si>
  <si>
    <t>Despesas de condomínio de loja vaga</t>
  </si>
  <si>
    <t>Despesas de fundo de promoção de loja subsidiada</t>
  </si>
  <si>
    <t>Despesas de condomínio de loja subsidiada</t>
  </si>
  <si>
    <t>Despesas com taxa de administração síndica</t>
  </si>
  <si>
    <t>Despesas com taxa de administração do imóvel</t>
  </si>
  <si>
    <t>Despesas com empreendimento (Ancar IC)</t>
  </si>
  <si>
    <t>Despesas com empreendimento (Shopping Floripa)</t>
  </si>
  <si>
    <t>Despesas com vacância do condomínio</t>
  </si>
  <si>
    <t>Prejuízo com transações de recompra de CCI</t>
  </si>
  <si>
    <t>Despesas de atualização monetária com obrigação por aquisição de imóvel</t>
  </si>
  <si>
    <t>Despesas de juros com obrigação por aquisição de imóvel</t>
  </si>
  <si>
    <t>Despesas de atualização monetária com captação de recursos</t>
  </si>
  <si>
    <t>Despesas de juros com captação de recursos</t>
  </si>
  <si>
    <t>Despesas com tributos municipais, estaduais e federais</t>
  </si>
  <si>
    <t>Consultoria Jurídica (OPEX)</t>
  </si>
  <si>
    <t>Despesas de gerenciamento</t>
  </si>
  <si>
    <t xml:space="preserve">Despesas de comissão                                       </t>
  </si>
  <si>
    <t xml:space="preserve">Despesas com administração de condomínio                      </t>
  </si>
  <si>
    <t>Despesas de condomínio</t>
  </si>
  <si>
    <t>Receita de garantia de rentabilidade</t>
  </si>
  <si>
    <t>Reversão de MTM (imóveis vendidos)</t>
  </si>
  <si>
    <t xml:space="preserve">Outras despesas operacionais </t>
  </si>
  <si>
    <t>Despesas do empreendimento</t>
  </si>
  <si>
    <t>Despesas com manutenção e conservação</t>
  </si>
  <si>
    <t>Prejuízo com transações de venda de imóvel</t>
  </si>
  <si>
    <t>(-) Custo dos imóveis vendidos</t>
  </si>
  <si>
    <t>(-) Custo de propriedades para investimentos vendidas</t>
  </si>
  <si>
    <t>Receitas de vendas de imóveis em estoque</t>
  </si>
  <si>
    <t>Receitas de vendas de propriedade para investimento</t>
  </si>
  <si>
    <t>Despesas com perdas em taxa de adesão a receber</t>
  </si>
  <si>
    <t>Despesas com perdas em estrutura técnica a receber</t>
  </si>
  <si>
    <t>Despesas com perdas em aluguéis a receber</t>
  </si>
  <si>
    <t>(-) Provisão para crédito em liquidação duvidosa - valores a receber</t>
  </si>
  <si>
    <t>(-) Provisão para crédito em liquidação duvidosa - estrutura</t>
  </si>
  <si>
    <t>PERDAS COM CRÉDITOS INCOBRÁVEIS</t>
  </si>
  <si>
    <t>(-) Provisão para crédito em liquidação duvidosa - aluguéis</t>
  </si>
  <si>
    <t>Descontos contratuais</t>
  </si>
  <si>
    <t>Descontos concedidos</t>
  </si>
  <si>
    <t>CANCELAMENTO - MERCHANDISING</t>
  </si>
  <si>
    <t>CANCELAMENTO - MULTAS CONTRATUAIS</t>
  </si>
  <si>
    <t>CANCELAMENTO - ALUGUEL COMPLEMENTAR</t>
  </si>
  <si>
    <t>CANCELAMENTO - ALUGUEL MINIMO</t>
  </si>
  <si>
    <t>Receita de multas e juros sobre propriedades para investimento</t>
  </si>
  <si>
    <t xml:space="preserve">Receita de aluguel com administradora </t>
  </si>
  <si>
    <t xml:space="preserve">Receita com juros e multas sobre aluguel                         </t>
  </si>
  <si>
    <t>RECEITA DE ALUGUEL COMPLEMENTAR QUIOSQUE</t>
  </si>
  <si>
    <t>Receita de Mídia Inaugural</t>
  </si>
  <si>
    <t>Descontos s/Aluguel Mínimo Quiosque</t>
  </si>
  <si>
    <t>Descontos s/Aluguel Mínimo Loja</t>
  </si>
  <si>
    <t>(-) Abono diversos</t>
  </si>
  <si>
    <t>Allowance com aluguéis</t>
  </si>
  <si>
    <t>Desconto concedido estacionamento</t>
  </si>
  <si>
    <t>Receita com estrutura técnica diferida - anulação de faturamento</t>
  </si>
  <si>
    <t>Receita com estrutura técnica anulação de faturamento</t>
  </si>
  <si>
    <t>Receita com multa rescisória</t>
  </si>
  <si>
    <t>Receita com taxa de transferência</t>
  </si>
  <si>
    <t>Desconto concedido</t>
  </si>
  <si>
    <t>Receita com abono reforma</t>
  </si>
  <si>
    <t>Receita com abono inauguração</t>
  </si>
  <si>
    <t>Receita com espaço temporário solution</t>
  </si>
  <si>
    <t>Receita com espaço temporário</t>
  </si>
  <si>
    <t>Receita com publicidade</t>
  </si>
  <si>
    <t>Receita com espaço fixo</t>
  </si>
  <si>
    <t>(-) Abono com estrutura técnica</t>
  </si>
  <si>
    <t>Receita com estrutura técnica - linearização</t>
  </si>
  <si>
    <t>Receita com recuperação de rendas</t>
  </si>
  <si>
    <t>Ajuste de carteira positivo</t>
  </si>
  <si>
    <t>Outras receitas</t>
  </si>
  <si>
    <t xml:space="preserve"> Custos de estacionamento</t>
  </si>
  <si>
    <t>Receita com estacionamento</t>
  </si>
  <si>
    <t>Receita com box</t>
  </si>
  <si>
    <t>Receita com merchandising</t>
  </si>
  <si>
    <t>Receita com mall</t>
  </si>
  <si>
    <t>Receita com res sperata</t>
  </si>
  <si>
    <t>Receita com quiosque</t>
  </si>
  <si>
    <t>Receita com painel</t>
  </si>
  <si>
    <t>Receita com renegociação de taxa de adesão</t>
  </si>
  <si>
    <t>Receita com renegociação de estrutura técnica</t>
  </si>
  <si>
    <t>Receita com renegociação de aluguel</t>
  </si>
  <si>
    <t>Receita com taxa de adesão</t>
  </si>
  <si>
    <t>Receita com estrutura técnica</t>
  </si>
  <si>
    <t>Receita com aluguéis a faturar (linearização)</t>
  </si>
  <si>
    <t>Receita com aluguel percentual</t>
  </si>
  <si>
    <t>Receita com aluguel complementar</t>
  </si>
  <si>
    <t>Receita com aluguel mínimo</t>
  </si>
  <si>
    <t>Receita com aluguel</t>
  </si>
  <si>
    <t>Propriedades para Investimento</t>
  </si>
  <si>
    <t>Total acumulado</t>
  </si>
  <si>
    <t>Movimento do mês</t>
  </si>
  <si>
    <t>Total mês anterior</t>
  </si>
  <si>
    <t>Demonstração dos resultados do período em 31 de Janeiro de 2022</t>
  </si>
  <si>
    <t>Junho</t>
  </si>
  <si>
    <t>Maio</t>
  </si>
  <si>
    <t>Abril</t>
  </si>
  <si>
    <t>Março</t>
  </si>
  <si>
    <t>Fevereiro</t>
  </si>
  <si>
    <t>Janeiro</t>
  </si>
  <si>
    <t>Dezembro</t>
  </si>
  <si>
    <t>Novembro</t>
  </si>
  <si>
    <t>Outubro</t>
  </si>
  <si>
    <t>Setembro</t>
  </si>
  <si>
    <t>Agosto</t>
  </si>
  <si>
    <t>Julho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</si>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</sst>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</cellStyleXfs>
  <cellXfs count="147">
    <xf numFmtId="0" fontId="0" fillId="0" borderId="0" xfId="0"/>
    <xf numFmtId="164" fontId="2" fillId="0" borderId="0" xfId="0" applyNumberFormat="1" applyFont="1"/>
    <xf numFmtId="43" fontId="2" fillId="0" borderId="0" xfId="2" applyNumberFormat="1" applyFont="1"/>
    <xf numFmtId="1" fontId="2" fillId="0" borderId="0" xfId="0" applyNumberFormat="1" applyFont="1"/>
    <xf numFmtId="43" fontId="3" fillId="0" borderId="1" xfId="2" applyNumberFormat="1" applyFont="1" applyBorder="1"/>
    <xf numFmtId="164" fontId="5" fillId="2" borderId="0" xfId="3" applyNumberFormat="1" applyFont="1" applyFill="1"/>
    <xf numFmtId="43" fontId="2" fillId="0" borderId="2" xfId="2" applyNumberFormat="1" applyFont="1" applyBorder="1"/>
    <xf numFmtId="164" fontId="4" fillId="0" borderId="0" xfId="3" applyNumberFormat="1" applyAlignment="1">
      <alignment horizontal="left" indent="2"/>
    </xf>
    <xf numFmtId="1" fontId="4" fillId="2" borderId="0" xfId="3" applyNumberFormat="1" applyFill="1"/>
    <xf numFmtId="164" fontId="4" fillId="0" borderId="0" xfId="4" applyNumberFormat="1" applyAlignment="1">
      <alignment horizontal="left" indent="2"/>
    </xf>
    <xf numFmtId="1" fontId="4" fillId="2" borderId="0" xfId="4" applyNumberFormat="1" applyFill="1"/>
    <xf numFmtId="43" fontId="2" fillId="0" borderId="0" xfId="2" applyNumberFormat="1" applyFont="1" applyFill="1"/>
    <xf numFmtId="164" fontId="4" fillId="0" borderId="0" xfId="3" applyNumberFormat="1" applyAlignment="1">
      <alignment horizontal="left" indent="1"/>
    </xf>
    <xf numFmtId="1" fontId="4" fillId="0" borderId="0" xfId="3" applyNumberFormat="1"/>
    <xf numFmtId="43" fontId="2" fillId="0" borderId="0" xfId="2" applyNumberFormat="1" applyFont="1" applyFill="1" applyBorder="1"/>
    <xf numFmtId="43" fontId="2" fillId="0" borderId="0" xfId="2" applyNumberFormat="1" applyFont="1" applyBorder="1"/>
    <xf numFmtId="43" fontId="2" fillId="0" borderId="3" xfId="2" applyNumberFormat="1" applyFont="1" applyBorder="1"/>
    <xf numFmtId="164" fontId="4" fillId="0" borderId="0" xfId="5" applyNumberFormat="1" applyAlignment="1">
      <alignment horizontal="left" indent="2"/>
    </xf>
    <xf numFmtId="164" fontId="4" fillId="0" borderId="0" xfId="5" applyNumberFormat="1" applyAlignment="1">
      <alignment horizontal="left" indent="1"/>
    </xf>
    <xf numFmtId="43" fontId="2" fillId="0" borderId="0" xfId="0" applyNumberFormat="1" applyFont="1"/>
    <xf numFmtId="164" fontId="5" fillId="0" borderId="0" xfId="5" applyNumberFormat="1" applyFont="1"/>
    <xf numFmtId="164" fontId="4" fillId="0" borderId="0" xfId="4" applyNumberFormat="1" applyAlignment="1">
      <alignment horizontal="left" indent="1"/>
    </xf>
    <xf numFmtId="164" fontId="4" fillId="2" borderId="0" xfId="3" applyNumberFormat="1" applyFill="1" applyAlignment="1">
      <alignment horizontal="left" indent="2"/>
    </xf>
    <xf numFmtId="164" fontId="4" fillId="2" borderId="0" xfId="3" applyNumberFormat="1" applyFill="1" applyAlignment="1">
      <alignment horizontal="left" indent="1"/>
    </xf>
    <xf numFmtId="43" fontId="2" fillId="0" borderId="4" xfId="2" applyNumberFormat="1" applyFont="1" applyBorder="1"/>
    <xf numFmtId="164" fontId="2" fillId="0" borderId="4" xfId="0" applyNumberFormat="1" applyFont="1" applyBorder="1"/>
    <xf numFmtId="164" fontId="5" fillId="2" borderId="4" xfId="3" applyNumberFormat="1" applyFont="1" applyFill="1" applyBorder="1"/>
    <xf numFmtId="43" fontId="2" fillId="0" borderId="5" xfId="2" applyNumberFormat="1" applyFont="1" applyBorder="1"/>
    <xf numFmtId="164" fontId="2" fillId="0" borderId="5" xfId="0" applyNumberFormat="1" applyFont="1" applyBorder="1"/>
    <xf numFmtId="164" fontId="4" fillId="2" borderId="0" xfId="3" applyNumberFormat="1" applyFill="1" applyAlignment="1">
      <alignment horizontal="left" indent="3"/>
    </xf>
    <xf numFmtId="164" fontId="4" fillId="0" borderId="0" xfId="3" applyNumberFormat="1" applyAlignment="1">
      <alignment horizontal="left" indent="3"/>
    </xf>
    <xf numFmtId="164" fontId="5" fillId="0" borderId="0" xfId="3" applyNumberFormat="1" applyFont="1" applyAlignment="1">
      <alignment horizontal="left" indent="1"/>
    </xf>
    <xf numFmtId="164" fontId="5" fillId="0" borderId="0" xfId="3" applyNumberFormat="1" applyFont="1"/>
    <xf numFmtId="164" fontId="2" fillId="0" borderId="0" xfId="0" applyNumberFormat="1" applyFont="1" applyAlignment="1">
      <alignment horizontal="left" vertical="top" wrapText="1"/>
    </xf>
    <xf numFmtId="43" fontId="2" fillId="0" borderId="3" xfId="2" applyNumberFormat="1" applyFont="1" applyFill="1" applyBorder="1"/>
    <xf numFmtId="164" fontId="4" fillId="2" borderId="0" xfId="3" applyNumberFormat="1" applyFill="1"/>
    <xf numFmtId="164" fontId="4" fillId="0" borderId="0" xfId="5" applyNumberFormat="1" applyAlignment="1">
      <alignment horizontal="left" indent="4"/>
    </xf>
    <xf numFmtId="164" fontId="4" fillId="0" borderId="0" xfId="5" applyNumberFormat="1" applyAlignment="1">
      <alignment horizontal="left" indent="3"/>
    </xf>
    <xf numFmtId="164" fontId="4" fillId="2" borderId="0" xfId="5" applyNumberFormat="1" applyFill="1" applyAlignment="1">
      <alignment horizontal="left" indent="4"/>
    </xf>
    <xf numFmtId="164" fontId="4" fillId="2" borderId="0" xfId="5" applyNumberFormat="1" applyFill="1" applyAlignment="1">
      <alignment horizontal="left" indent="2"/>
    </xf>
    <xf numFmtId="164" fontId="4" fillId="2" borderId="0" xfId="5" applyNumberFormat="1" applyFill="1" applyAlignment="1">
      <alignment horizontal="left" indent="1"/>
    </xf>
    <xf numFmtId="164" fontId="2" fillId="3" borderId="0" xfId="0" applyNumberFormat="1" applyFont="1" applyFill="1"/>
    <xf numFmtId="164" fontId="4" fillId="3" borderId="0" xfId="5" applyNumberFormat="1" applyFill="1" applyAlignment="1">
      <alignment horizontal="left" indent="4"/>
    </xf>
    <xf numFmtId="0" fontId="4" fillId="2" borderId="0" xfId="3" applyFill="1"/>
    <xf numFmtId="1" fontId="4" fillId="2" borderId="0" xfId="3" applyNumberFormat="1" applyFill="1" applyAlignment="1">
      <alignment horizontal="right"/>
    </xf>
    <xf numFmtId="0" fontId="4" fillId="0" borderId="0" xfId="0" applyFont="1" applyAlignment="1">
      <alignment horizontal="right"/>
    </xf>
    <xf numFmtId="164" fontId="4" fillId="0" borderId="0" xfId="3" applyNumberFormat="1"/>
    <xf numFmtId="1" fontId="4" fillId="3" borderId="0" xfId="3" applyNumberFormat="1" applyFill="1"/>
    <xf numFmtId="0" fontId="4" fillId="0" borderId="0" xfId="6" applyAlignment="1">
      <alignment horizontal="right"/>
    </xf>
    <xf numFmtId="1" fontId="4" fillId="2" borderId="0" xfId="3" applyNumberFormat="1" applyFill="1" applyAlignment="1">
      <alignment horizontal="left"/>
    </xf>
    <xf numFmtId="43" fontId="4" fillId="2" borderId="0" xfId="2" applyNumberFormat="1" applyFont="1" applyFill="1"/>
    <xf numFmtId="164" fontId="5" fillId="2" borderId="0" xfId="3" applyNumberFormat="1" applyFont="1" applyFill="1" applyAlignment="1">
      <alignment horizontal="left"/>
    </xf>
    <xf numFmtId="1" fontId="5" fillId="2" borderId="0" xfId="3" applyNumberFormat="1" applyFont="1" applyFill="1" applyAlignment="1">
      <alignment horizontal="left"/>
    </xf>
    <xf numFmtId="43" fontId="4" fillId="2" borderId="6" xfId="2" applyNumberFormat="1" applyFont="1" applyFill="1" applyBorder="1"/>
    <xf numFmtId="164" fontId="4" fillId="2" borderId="6" xfId="3" applyNumberFormat="1" applyFill="1" applyBorder="1"/>
    <xf numFmtId="164" fontId="5" fillId="2" borderId="6" xfId="3" applyNumberFormat="1" applyFont="1" applyFill="1" applyBorder="1"/>
    <xf numFmtId="43" fontId="4" fillId="2" borderId="5" xfId="2" applyNumberFormat="1" applyFont="1" applyFill="1" applyBorder="1"/>
    <xf numFmtId="164" fontId="4" fillId="2" borderId="5" xfId="3" applyNumberFormat="1" applyFill="1" applyBorder="1"/>
    <xf numFmtId="164" fontId="5" fillId="2" borderId="0" xfId="3" applyNumberFormat="1" applyFont="1" applyFill="1" applyAlignment="1">
      <alignment horizontal="left"/>
    </xf>
    <xf numFmtId="43" fontId="4" fillId="2" borderId="0" xfId="3" applyNumberFormat="1" applyFill="1" applyAlignment="1">
      <alignment horizontal="center"/>
    </xf>
    <xf numFmtId="164" fontId="4" fillId="2" borderId="0" xfId="3" applyNumberFormat="1" applyFill="1" applyAlignment="1">
      <alignment horizontal="center"/>
    </xf>
    <xf numFmtId="164" fontId="6" fillId="2" borderId="0" xfId="3" applyNumberFormat="1" applyFont="1" applyFill="1" applyAlignment="1">
      <alignment horizontal="left"/>
    </xf>
    <xf numFmtId="164" fontId="7" fillId="2" borderId="0" xfId="3" applyNumberFormat="1" applyFont="1" applyFill="1" applyAlignment="1">
      <alignment horizontal="left"/>
    </xf>
    <xf numFmtId="164" fontId="8" fillId="2" borderId="0" xfId="3" applyNumberFormat="1" applyFont="1" applyFill="1" applyAlignment="1">
      <alignment horizontal="left"/>
    </xf>
    <xf numFmtId="164" fontId="4" fillId="2" borderId="0" xfId="4" applyNumberFormat="1" applyFill="1"/>
    <xf numFmtId="164" fontId="9" fillId="2" borderId="0" xfId="4" applyNumberFormat="1" applyFont="1" applyFill="1"/>
    <xf numFmtId="164" fontId="9" fillId="2" borderId="0" xfId="4" applyNumberFormat="1" applyFont="1" applyFill="1" applyAlignment="1">
      <alignment horizontal="left"/>
    </xf>
    <xf numFmtId="43" fontId="2" fillId="2" borderId="0" xfId="4" applyNumberFormat="1" applyFont="1" applyFill="1"/>
    <xf numFmtId="43" fontId="2" fillId="0" borderId="0" xfId="4" applyNumberFormat="1" applyFont="1"/>
    <xf numFmtId="164" fontId="10" fillId="2" borderId="0" xfId="4" applyNumberFormat="1" applyFont="1" applyFill="1"/>
    <xf numFmtId="43" fontId="4" fillId="2" borderId="0" xfId="4" applyNumberFormat="1" applyFill="1"/>
    <xf numFmtId="164" fontId="11" fillId="2" borderId="0" xfId="4" applyNumberFormat="1" applyFont="1" applyFill="1"/>
    <xf numFmtId="164" fontId="12" fillId="2" borderId="0" xfId="4" applyNumberFormat="1" applyFont="1" applyFill="1"/>
    <xf numFmtId="43" fontId="13" fillId="2" borderId="0" xfId="4" applyNumberFormat="1" applyFont="1" applyFill="1"/>
    <xf numFmtId="164" fontId="14" fillId="2" borderId="0" xfId="4" applyNumberFormat="1" applyFont="1" applyFill="1"/>
    <xf numFmtId="164" fontId="15" fillId="2" borderId="0" xfId="4" applyNumberFormat="1" applyFont="1" applyFill="1"/>
    <xf numFmtId="167" fontId="2" fillId="2" borderId="1" xfId="2" applyNumberFormat="1" applyFont="1" applyFill="1" applyBorder="1"/>
    <xf numFmtId="43" fontId="2" fillId="2" borderId="0" xfId="2" applyNumberFormat="1" applyFont="1" applyFill="1" applyBorder="1"/>
    <xf numFmtId="164" fontId="5" fillId="2" borderId="0" xfId="4" applyNumberFormat="1" applyFont="1" applyFill="1"/>
    <xf numFmtId="164" fontId="5" fillId="2" borderId="1" xfId="4" applyNumberFormat="1" applyFont="1" applyFill="1" applyBorder="1"/>
    <xf numFmtId="43" fontId="2" fillId="2" borderId="0" xfId="2" applyNumberFormat="1" applyFont="1" applyFill="1"/>
    <xf numFmtId="164" fontId="4" fillId="2" borderId="2" xfId="4" applyNumberFormat="1" applyFill="1" applyBorder="1"/>
    <xf numFmtId="164" fontId="2" fillId="2" borderId="4" xfId="2" applyNumberFormat="1" applyFont="1" applyFill="1" applyBorder="1"/>
    <xf numFmtId="164" fontId="2" fillId="0" borderId="4" xfId="2" applyNumberFormat="1" applyFont="1" applyFill="1" applyBorder="1"/>
    <xf numFmtId="164" fontId="12" fillId="2" borderId="0" xfId="7" applyNumberFormat="1" applyFont="1" applyFill="1" applyBorder="1"/>
    <xf numFmtId="43" fontId="2" fillId="2" borderId="7" xfId="2" applyNumberFormat="1" applyFont="1" applyFill="1" applyBorder="1"/>
    <xf numFmtId="164" fontId="5" fillId="2" borderId="7" xfId="4" applyNumberFormat="1" applyFont="1" applyFill="1" applyBorder="1"/>
    <xf numFmtId="43" fontId="13" fillId="2" borderId="0" xfId="2" applyNumberFormat="1" applyFont="1" applyFill="1" applyBorder="1"/>
    <xf numFmtId="164" fontId="12" fillId="2" borderId="0" xfId="4" applyNumberFormat="1" applyFont="1" applyFill="1" applyAlignment="1">
      <alignment wrapText="1"/>
    </xf>
    <xf numFmtId="43" fontId="2" fillId="2" borderId="2" xfId="2" applyNumberFormat="1" applyFont="1" applyFill="1" applyBorder="1"/>
    <xf numFmtId="164" fontId="13" fillId="0" borderId="0" xfId="0" applyNumberFormat="1" applyFont="1" applyAlignment="1">
      <alignment horizontal="left"/>
    </xf>
    <xf numFmtId="164" fontId="4" fillId="2" borderId="0" xfId="4" applyNumberFormat="1" applyFill="1" applyAlignment="1">
      <alignment horizontal="left" indent="1"/>
    </xf>
    <xf numFmtId="164" fontId="7" fillId="2" borderId="0" xfId="4" applyNumberFormat="1" applyFont="1" applyFill="1"/>
    <xf numFmtId="165" fontId="9" fillId="2" borderId="0" xfId="2" applyFont="1" applyFill="1" applyBorder="1"/>
    <xf numFmtId="164" fontId="5" fillId="0" borderId="0" xfId="4" applyNumberFormat="1" applyFont="1" applyAlignment="1">
      <alignment horizontal="left"/>
    </xf>
    <xf numFmtId="164" fontId="12" fillId="2" borderId="0" xfId="4" applyNumberFormat="1" applyFont="1" applyFill="1" applyAlignment="1">
      <alignment horizontal="left"/>
    </xf>
    <xf numFmtId="164" fontId="12" fillId="0" borderId="0" xfId="4" applyNumberFormat="1" applyFont="1"/>
    <xf numFmtId="43" fontId="13" fillId="0" borderId="0" xfId="2" applyNumberFormat="1" applyFont="1" applyFill="1" applyBorder="1"/>
    <xf numFmtId="164" fontId="15" fillId="0" borderId="0" xfId="4" applyNumberFormat="1" applyFont="1"/>
    <xf numFmtId="164" fontId="13" fillId="0" borderId="0" xfId="2" applyNumberFormat="1" applyFont="1" applyFill="1"/>
    <xf numFmtId="164" fontId="13" fillId="0" borderId="0" xfId="0" applyNumberFormat="1" applyFont="1"/>
    <xf numFmtId="164" fontId="2" fillId="2" borderId="1" xfId="2" applyNumberFormat="1" applyFont="1" applyFill="1" applyBorder="1"/>
    <xf numFmtId="164" fontId="2" fillId="0" borderId="1" xfId="2" applyNumberFormat="1" applyFont="1" applyFill="1" applyBorder="1"/>
    <xf numFmtId="43" fontId="2" fillId="2" borderId="1" xfId="2" applyNumberFormat="1" applyFont="1" applyFill="1" applyBorder="1"/>
    <xf numFmtId="43" fontId="2" fillId="2" borderId="4" xfId="2" applyNumberFormat="1" applyFont="1" applyFill="1" applyBorder="1"/>
    <xf numFmtId="43" fontId="2" fillId="0" borderId="2" xfId="4" applyNumberFormat="1" applyFont="1" applyBorder="1"/>
    <xf numFmtId="164" fontId="4" fillId="0" borderId="0" xfId="4" applyNumberFormat="1"/>
    <xf numFmtId="164" fontId="9" fillId="0" borderId="0" xfId="4" applyNumberFormat="1" applyFont="1"/>
    <xf numFmtId="164" fontId="9" fillId="0" borderId="0" xfId="4" applyNumberFormat="1" applyFont="1" applyAlignment="1">
      <alignment horizontal="left"/>
    </xf>
    <xf numFmtId="43" fontId="3" fillId="0" borderId="3" xfId="4" applyNumberFormat="1" applyFont="1" applyBorder="1"/>
    <xf numFmtId="43" fontId="3" fillId="0" borderId="0" xfId="4" applyNumberFormat="1" applyFont="1"/>
    <xf numFmtId="43" fontId="3" fillId="2" borderId="3" xfId="2" applyNumberFormat="1" applyFont="1" applyFill="1" applyBorder="1"/>
    <xf numFmtId="164" fontId="5" fillId="0" borderId="0" xfId="4" applyNumberFormat="1" applyFont="1"/>
    <xf numFmtId="164" fontId="12" fillId="0" borderId="0" xfId="4" applyNumberFormat="1" applyFont="1" applyAlignment="1">
      <alignment horizontal="left"/>
    </xf>
    <xf numFmtId="43" fontId="2" fillId="2" borderId="2" xfId="4" applyNumberFormat="1" applyFont="1" applyFill="1" applyBorder="1"/>
    <xf numFmtId="43" fontId="16" fillId="2" borderId="0" xfId="2" applyNumberFormat="1" applyFont="1" applyFill="1" applyBorder="1"/>
    <xf numFmtId="43" fontId="3" fillId="2" borderId="4" xfId="4" applyNumberFormat="1" applyFont="1" applyFill="1" applyBorder="1" applyAlignment="1">
      <alignment horizontal="center" wrapText="1"/>
    </xf>
    <xf numFmtId="43" fontId="16" fillId="2" borderId="0" xfId="4" applyNumberFormat="1" applyFont="1" applyFill="1"/>
    <xf numFmtId="43" fontId="3" fillId="0" borderId="4" xfId="4" applyNumberFormat="1" applyFont="1" applyBorder="1" applyAlignment="1">
      <alignment horizontal="center" wrapText="1"/>
    </xf>
    <xf numFmtId="164" fontId="4" fillId="2" borderId="5" xfId="4" applyNumberFormat="1" applyFill="1" applyBorder="1" applyAlignment="1">
      <alignment horizontal="left"/>
    </xf>
    <xf numFmtId="164" fontId="5" fillId="2" borderId="0" xfId="4" applyNumberFormat="1" applyFont="1" applyFill="1" applyAlignment="1">
      <alignment horizontal="left"/>
    </xf>
    <xf numFmtId="164" fontId="12" fillId="2" borderId="0" xfId="4" applyNumberFormat="1" applyFont="1" applyFill="1" applyAlignment="1">
      <alignment horizontal="center"/>
    </xf>
    <xf numFmtId="164" fontId="6" fillId="2" borderId="0" xfId="4" applyNumberFormat="1" applyFont="1" applyFill="1" applyAlignment="1">
      <alignment horizontal="left"/>
    </xf>
    <xf numFmtId="164" fontId="7" fillId="2" borderId="0" xfId="4" applyNumberFormat="1" applyFont="1" applyFill="1" applyAlignment="1">
      <alignment horizontal="left"/>
    </xf>
    <xf numFmtId="164" fontId="8" fillId="2" borderId="0" xfId="4" applyNumberFormat="1" applyFont="1" applyFill="1" applyAlignment="1">
      <alignment horizontal="left"/>
    </xf>
    <xf numFmtId="43" fontId="17" fillId="0" borderId="0" xfId="0" applyNumberFormat="1" applyFont="1"/>
    <xf numFmtId="43" fontId="17" fillId="0" borderId="0" xfId="1" applyFont="1"/>
    <xf numFmtId="43" fontId="18" fillId="2" borderId="0" xfId="3" applyNumberFormat="1" applyFont="1" applyFill="1"/>
    <xf numFmtId="43" fontId="19" fillId="0" borderId="0" xfId="0" applyNumberFormat="1" applyFont="1"/>
    <xf numFmtId="43" fontId="2" fillId="2" borderId="0" xfId="8" applyNumberFormat="1" applyFont="1" applyFill="1"/>
    <xf numFmtId="43" fontId="20" fillId="0" borderId="0" xfId="0" applyNumberFormat="1" applyFont="1"/>
    <xf numFmtId="43" fontId="2" fillId="0" borderId="0" xfId="8" applyNumberFormat="1" applyFont="1"/>
    <xf numFmtId="43" fontId="2" fillId="0" borderId="0" xfId="0" applyNumberFormat="1" applyFont="1" applyAlignment="1">
      <alignment horizontal="left"/>
    </xf>
    <xf numFmtId="167" fontId="17" fillId="0" borderId="0" xfId="0" applyNumberFormat="1" applyFont="1"/>
    <xf numFmtId="43" fontId="18" fillId="0" borderId="0" xfId="0" applyNumberFormat="1" applyFont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1" applyFont="1" applyBorder="1" applyAlignment="1">
      <alignment horizontal="center"/>
    </xf>
    <xf numFmtId="43" fontId="21" fillId="2" borderId="0" xfId="3" applyNumberFormat="1" applyFont="1" applyFill="1"/>
    <xf numFmtId="43" fontId="21" fillId="0" borderId="0" xfId="0" applyNumberFormat="1" applyFont="1" applyAlignment="1">
      <alignment horizontal="center"/>
    </xf>
    <xf numFmtId="43" fontId="21" fillId="0" borderId="0" xfId="1" applyFont="1" applyFill="1" applyBorder="1" applyAlignment="1">
      <alignment horizontal="center"/>
    </xf>
    <xf numFmtId="43" fontId="21" fillId="0" borderId="0" xfId="1" applyFont="1" applyBorder="1" applyAlignment="1">
      <alignment horizontal="center"/>
    </xf>
    <xf numFmtId="43" fontId="18" fillId="2" borderId="0" xfId="3" applyNumberFormat="1" applyFont="1" applyFill="1" applyAlignment="1">
      <alignment horizontal="center"/>
    </xf>
    <xf numFmtId="43" fontId="18" fillId="2" borderId="5" xfId="3" applyNumberFormat="1" applyFont="1" applyFill="1" applyBorder="1" applyAlignment="1">
      <alignment horizontal="center"/>
    </xf>
    <xf numFmtId="43" fontId="21" fillId="2" borderId="0" xfId="3" applyNumberFormat="1" applyFont="1" applyFill="1" applyAlignment="1">
      <alignment horizontal="center"/>
    </xf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/>
  </cellXfs>
  <cellStyles count="9">
    <cellStyle name="Comma" xfId="1" builtinId="3"/>
    <cellStyle name="Comma 10" xfId="7" xr:uid="{184BF342-BF89-470B-8E57-8B889DDB637A}"/>
    <cellStyle name="Comma 10 2" xfId="2" xr:uid="{144B43C3-1D80-40E0-80A8-96DA1A8B4374}"/>
    <cellStyle name="Normal" xfId="0" builtinId="0"/>
    <cellStyle name="Normal 111" xfId="3" xr:uid="{2F37C552-D0F4-4A18-A22E-B58C830387D3}"/>
    <cellStyle name="Normal 111 2" xfId="4" xr:uid="{980B336C-620F-4E0E-8D4E-01EF46EDEA22}"/>
    <cellStyle name="Normal 111 2 2" xfId="8" xr:uid="{699A36F7-2F7F-4584-B91B-4DD8AB494D2A}"/>
    <cellStyle name="Normal 2 3" xfId="5" xr:uid="{172393A8-B3C0-4AB1-B58B-BE11DEC29740}"/>
    <cellStyle name="Normal 309" xfId="6" xr:uid="{93F8F0EE-E85B-4D11-B450-DF5ED78236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AA44-D3A8-4C2A-985B-B95F2193AD6B}">
  <sheetPr>
    <pageSetUpPr fitToPage="1"/>
  </sheetPr>
  <dimension ref="A2:K448"/>
  <sheetViews>
    <sheetView showGridLines="0" tabSelected="1" view="pageBreakPreview" topLeftCell="C1" zoomScaleNormal="85" zoomScaleSheetLayoutView="100" workbookViewId="0">
      <selection activeCell="M24" sqref="M24"/>
    </sheetView>
  </sheetViews>
  <sheetFormatPr defaultColWidth="9.140625" defaultRowHeight="14.25" customHeight="1" x14ac:dyDescent="0.2"/>
  <cols>
    <col min="1" max="1" width="0" style="1" hidden="1" customWidth="1"/>
    <col min="2" max="2" width="14" style="3" hidden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140625" style="2" bestFit="1" customWidth="1"/>
    <col min="9" max="10" width="3.28515625" style="1" customWidth="1"/>
    <col min="11" max="11" width="12.5703125" style="1" bestFit="1" customWidth="1"/>
    <col min="12" max="16384" width="9.140625" style="1"/>
  </cols>
  <sheetData>
    <row r="2" spans="1:10" ht="14.25" customHeight="1" x14ac:dyDescent="0.25">
      <c r="D2" s="63" t="s">
        <v>380</v>
      </c>
      <c r="E2" s="63"/>
      <c r="F2" s="63"/>
      <c r="G2" s="63"/>
      <c r="H2" s="63"/>
      <c r="I2" s="5"/>
      <c r="J2" s="5"/>
    </row>
    <row r="3" spans="1:10" ht="14.25" customHeight="1" x14ac:dyDescent="0.25">
      <c r="D3" s="62" t="s">
        <v>379</v>
      </c>
      <c r="E3" s="62"/>
      <c r="F3" s="62"/>
      <c r="G3" s="62"/>
      <c r="H3" s="62"/>
    </row>
    <row r="4" spans="1:10" ht="14.25" customHeight="1" x14ac:dyDescent="0.25">
      <c r="D4" s="61" t="s">
        <v>378</v>
      </c>
      <c r="E4" s="61"/>
      <c r="F4" s="61"/>
      <c r="G4" s="61"/>
      <c r="H4" s="61"/>
    </row>
    <row r="5" spans="1:10" ht="14.25" customHeight="1" x14ac:dyDescent="0.2">
      <c r="D5" s="60"/>
      <c r="E5" s="60"/>
      <c r="F5" s="60"/>
      <c r="G5" s="60"/>
      <c r="H5" s="59"/>
    </row>
    <row r="6" spans="1:10" ht="14.25" customHeight="1" x14ac:dyDescent="0.2">
      <c r="D6" s="58" t="s">
        <v>377</v>
      </c>
      <c r="E6" s="58"/>
      <c r="F6" s="58"/>
      <c r="G6" s="58"/>
      <c r="H6" s="58"/>
    </row>
    <row r="7" spans="1:10" ht="14.25" customHeight="1" thickBot="1" x14ac:dyDescent="0.25">
      <c r="D7" s="57" t="s">
        <v>376</v>
      </c>
      <c r="E7" s="57"/>
      <c r="F7" s="57"/>
      <c r="G7" s="57"/>
      <c r="H7" s="56"/>
    </row>
    <row r="8" spans="1:10" ht="14.25" customHeight="1" x14ac:dyDescent="0.2">
      <c r="D8" s="55" t="s">
        <v>375</v>
      </c>
      <c r="E8" s="54"/>
      <c r="F8" s="54"/>
      <c r="G8" s="54"/>
      <c r="H8" s="53"/>
    </row>
    <row r="9" spans="1:10" ht="14.25" customHeight="1" x14ac:dyDescent="0.2">
      <c r="D9" s="5"/>
      <c r="E9" s="35"/>
      <c r="F9" s="35"/>
      <c r="G9" s="35"/>
      <c r="H9" s="50"/>
    </row>
    <row r="10" spans="1:10" ht="14.25" customHeight="1" x14ac:dyDescent="0.2">
      <c r="A10" s="1" t="s">
        <v>97</v>
      </c>
      <c r="B10" s="52"/>
      <c r="D10" s="51" t="s">
        <v>187</v>
      </c>
      <c r="E10" s="35"/>
      <c r="F10" s="35"/>
      <c r="G10" s="35"/>
      <c r="H10" s="50"/>
    </row>
    <row r="11" spans="1:10" ht="14.25" customHeight="1" x14ac:dyDescent="0.2">
      <c r="B11" s="49"/>
      <c r="D11" s="18" t="s">
        <v>374</v>
      </c>
      <c r="H11" s="2">
        <f>SUM(H12:H22)</f>
        <v>189.7</v>
      </c>
    </row>
    <row r="12" spans="1:10" ht="14.25" hidden="1" customHeight="1" x14ac:dyDescent="0.2">
      <c r="B12" s="8">
        <v>1128000002</v>
      </c>
      <c r="D12" s="37" t="s">
        <v>373</v>
      </c>
      <c r="H12" s="2">
        <v>0</v>
      </c>
    </row>
    <row r="13" spans="1:10" ht="14.25" hidden="1" customHeight="1" x14ac:dyDescent="0.2">
      <c r="B13" s="8">
        <v>1128000004</v>
      </c>
      <c r="D13" s="37" t="s">
        <v>372</v>
      </c>
      <c r="H13" s="2">
        <v>189.7</v>
      </c>
    </row>
    <row r="14" spans="1:10" ht="14.25" hidden="1" customHeight="1" x14ac:dyDescent="0.2">
      <c r="B14" s="8">
        <v>1128000010</v>
      </c>
      <c r="D14" s="37" t="s">
        <v>371</v>
      </c>
      <c r="H14" s="2">
        <v>0</v>
      </c>
    </row>
    <row r="15" spans="1:10" ht="14.25" hidden="1" customHeight="1" x14ac:dyDescent="0.2">
      <c r="B15" s="8">
        <v>1128000210</v>
      </c>
      <c r="D15" s="37" t="s">
        <v>370</v>
      </c>
      <c r="H15" s="2">
        <v>0</v>
      </c>
    </row>
    <row r="16" spans="1:10" ht="14.25" hidden="1" customHeight="1" x14ac:dyDescent="0.2">
      <c r="B16" s="8">
        <v>1128000005</v>
      </c>
      <c r="D16" s="37" t="s">
        <v>369</v>
      </c>
      <c r="H16" s="2">
        <v>0</v>
      </c>
    </row>
    <row r="17" spans="1:8" ht="14.25" hidden="1" customHeight="1" x14ac:dyDescent="0.2">
      <c r="B17" s="8">
        <v>1128000006</v>
      </c>
      <c r="D17" s="37" t="s">
        <v>368</v>
      </c>
      <c r="H17" s="2">
        <v>0</v>
      </c>
    </row>
    <row r="18" spans="1:8" ht="14.25" hidden="1" customHeight="1" x14ac:dyDescent="0.2">
      <c r="B18" s="8">
        <v>1128000007</v>
      </c>
      <c r="D18" s="37" t="s">
        <v>367</v>
      </c>
      <c r="H18" s="2">
        <v>0</v>
      </c>
    </row>
    <row r="19" spans="1:8" ht="14.25" hidden="1" customHeight="1" x14ac:dyDescent="0.2">
      <c r="B19" s="8">
        <v>1128000008</v>
      </c>
      <c r="D19" s="37" t="s">
        <v>366</v>
      </c>
      <c r="H19" s="2">
        <v>0</v>
      </c>
    </row>
    <row r="20" spans="1:8" ht="14.25" hidden="1" customHeight="1" x14ac:dyDescent="0.2">
      <c r="B20" s="8">
        <v>1128000009</v>
      </c>
      <c r="D20" s="37" t="s">
        <v>365</v>
      </c>
      <c r="H20" s="2">
        <v>0</v>
      </c>
    </row>
    <row r="21" spans="1:8" ht="14.25" hidden="1" customHeight="1" x14ac:dyDescent="0.2">
      <c r="B21" s="8">
        <v>1128000011</v>
      </c>
      <c r="D21" s="37" t="s">
        <v>364</v>
      </c>
      <c r="H21" s="2">
        <v>0</v>
      </c>
    </row>
    <row r="22" spans="1:8" ht="14.25" hidden="1" customHeight="1" x14ac:dyDescent="0.2">
      <c r="B22" s="8">
        <v>1128000208</v>
      </c>
      <c r="D22" s="37" t="s">
        <v>363</v>
      </c>
      <c r="H22" s="2">
        <v>0</v>
      </c>
    </row>
    <row r="23" spans="1:8" ht="14.25" customHeight="1" x14ac:dyDescent="0.2">
      <c r="A23" s="1" t="s">
        <v>97</v>
      </c>
      <c r="D23" s="18" t="s">
        <v>362</v>
      </c>
    </row>
    <row r="24" spans="1:8" ht="14.25" customHeight="1" x14ac:dyDescent="0.2">
      <c r="A24" s="1" t="s">
        <v>97</v>
      </c>
      <c r="D24" s="17" t="s">
        <v>214</v>
      </c>
    </row>
    <row r="25" spans="1:8" ht="14.25" hidden="1" customHeight="1" x14ac:dyDescent="0.2">
      <c r="B25" s="1"/>
      <c r="D25" s="17" t="s">
        <v>353</v>
      </c>
    </row>
    <row r="26" spans="1:8" ht="14.25" hidden="1" customHeight="1" x14ac:dyDescent="0.2">
      <c r="B26" s="1"/>
      <c r="D26" s="17"/>
    </row>
    <row r="27" spans="1:8" ht="14.25" hidden="1" customHeight="1" x14ac:dyDescent="0.2">
      <c r="D27" s="37" t="s">
        <v>361</v>
      </c>
      <c r="H27" s="2">
        <f>SUM(H28:H31)</f>
        <v>0</v>
      </c>
    </row>
    <row r="28" spans="1:8" ht="14.25" hidden="1" customHeight="1" x14ac:dyDescent="0.2">
      <c r="B28" s="8">
        <v>1311025001</v>
      </c>
      <c r="D28" s="36" t="s">
        <v>360</v>
      </c>
      <c r="H28" s="2">
        <v>0</v>
      </c>
    </row>
    <row r="29" spans="1:8" ht="14.25" hidden="1" customHeight="1" x14ac:dyDescent="0.2">
      <c r="B29" s="8">
        <v>1311025002</v>
      </c>
      <c r="D29" s="36" t="s">
        <v>359</v>
      </c>
      <c r="H29" s="2">
        <v>0</v>
      </c>
    </row>
    <row r="30" spans="1:8" ht="14.25" hidden="1" customHeight="1" x14ac:dyDescent="0.2">
      <c r="B30" s="8">
        <v>1311025003</v>
      </c>
      <c r="D30" s="36" t="s">
        <v>340</v>
      </c>
      <c r="H30" s="2">
        <v>0</v>
      </c>
    </row>
    <row r="31" spans="1:8" ht="14.25" hidden="1" customHeight="1" x14ac:dyDescent="0.2">
      <c r="B31" s="8">
        <v>1311025999</v>
      </c>
      <c r="D31" s="36" t="s">
        <v>358</v>
      </c>
      <c r="H31" s="2">
        <v>0</v>
      </c>
    </row>
    <row r="32" spans="1:8" ht="14.25" hidden="1" customHeight="1" x14ac:dyDescent="0.2">
      <c r="B32" s="8"/>
      <c r="D32" s="37" t="s">
        <v>353</v>
      </c>
      <c r="H32" s="2">
        <f>SUM(H33:H33)</f>
        <v>0</v>
      </c>
    </row>
    <row r="33" spans="2:8" ht="14.25" hidden="1" customHeight="1" x14ac:dyDescent="0.2">
      <c r="B33" s="8">
        <v>1311065001</v>
      </c>
      <c r="D33" s="36" t="s">
        <v>353</v>
      </c>
      <c r="H33" s="2">
        <v>0</v>
      </c>
    </row>
    <row r="34" spans="2:8" ht="14.25" customHeight="1" x14ac:dyDescent="0.2">
      <c r="B34" s="8"/>
      <c r="D34" s="37" t="s">
        <v>357</v>
      </c>
      <c r="H34" s="2">
        <f>SUM(H35:H37)</f>
        <v>36022171.82</v>
      </c>
    </row>
    <row r="35" spans="2:8" ht="14.25" hidden="1" customHeight="1" x14ac:dyDescent="0.2">
      <c r="B35" s="8">
        <v>1311510001</v>
      </c>
      <c r="D35" s="36" t="s">
        <v>356</v>
      </c>
      <c r="H35" s="2">
        <v>0</v>
      </c>
    </row>
    <row r="36" spans="2:8" ht="14.25" hidden="1" customHeight="1" x14ac:dyDescent="0.2">
      <c r="B36" s="8">
        <v>1311515001</v>
      </c>
      <c r="D36" s="36" t="s">
        <v>355</v>
      </c>
      <c r="H36" s="2">
        <v>36022171.82</v>
      </c>
    </row>
    <row r="37" spans="2:8" ht="14.25" hidden="1" customHeight="1" x14ac:dyDescent="0.2"/>
    <row r="38" spans="2:8" ht="14.25" hidden="1" customHeight="1" x14ac:dyDescent="0.2">
      <c r="B38" s="48"/>
      <c r="D38" s="37" t="s">
        <v>354</v>
      </c>
      <c r="H38" s="2">
        <f>SUM(H39:H40)</f>
        <v>0</v>
      </c>
    </row>
    <row r="39" spans="2:8" ht="14.25" hidden="1" customHeight="1" x14ac:dyDescent="0.2">
      <c r="B39" s="48">
        <v>1211004001</v>
      </c>
      <c r="D39" s="36" t="s">
        <v>353</v>
      </c>
      <c r="H39" s="2">
        <v>0</v>
      </c>
    </row>
    <row r="40" spans="2:8" ht="14.25" hidden="1" customHeight="1" x14ac:dyDescent="0.2">
      <c r="B40" s="48">
        <v>1211004002</v>
      </c>
      <c r="D40" s="36" t="s">
        <v>352</v>
      </c>
      <c r="H40" s="2">
        <v>0</v>
      </c>
    </row>
    <row r="41" spans="2:8" ht="14.25" hidden="1" customHeight="1" x14ac:dyDescent="0.2">
      <c r="B41" s="8"/>
      <c r="D41" s="37" t="s">
        <v>351</v>
      </c>
      <c r="H41" s="2">
        <f>SUM(H42:H45)</f>
        <v>0</v>
      </c>
    </row>
    <row r="42" spans="2:8" ht="14.25" hidden="1" customHeight="1" x14ac:dyDescent="0.2">
      <c r="B42" s="8">
        <v>1211003001</v>
      </c>
      <c r="D42" s="36" t="s">
        <v>350</v>
      </c>
      <c r="H42" s="2">
        <v>0</v>
      </c>
    </row>
    <row r="43" spans="2:8" ht="14.25" hidden="1" customHeight="1" x14ac:dyDescent="0.2">
      <c r="B43" s="8">
        <v>1211003002</v>
      </c>
      <c r="D43" s="36" t="s">
        <v>340</v>
      </c>
      <c r="H43" s="2">
        <v>0</v>
      </c>
    </row>
    <row r="44" spans="2:8" ht="14.25" hidden="1" customHeight="1" x14ac:dyDescent="0.2">
      <c r="B44" s="8">
        <v>1311003001</v>
      </c>
      <c r="D44" s="36" t="s">
        <v>350</v>
      </c>
      <c r="H44" s="2">
        <v>0</v>
      </c>
    </row>
    <row r="45" spans="2:8" ht="14.25" hidden="1" customHeight="1" x14ac:dyDescent="0.2">
      <c r="B45" s="8">
        <v>1311003999</v>
      </c>
      <c r="D45" s="36" t="s">
        <v>349</v>
      </c>
      <c r="H45" s="2">
        <v>0</v>
      </c>
    </row>
    <row r="46" spans="2:8" ht="14.25" hidden="1" customHeight="1" x14ac:dyDescent="0.2">
      <c r="B46" s="8"/>
      <c r="D46" s="37" t="s">
        <v>348</v>
      </c>
      <c r="H46" s="2">
        <f>SUM(H47:H51)</f>
        <v>0</v>
      </c>
    </row>
    <row r="47" spans="2:8" ht="14.25" hidden="1" customHeight="1" x14ac:dyDescent="0.2">
      <c r="B47" s="8">
        <v>1211005001</v>
      </c>
      <c r="D47" s="36" t="s">
        <v>347</v>
      </c>
      <c r="H47" s="2">
        <v>0</v>
      </c>
    </row>
    <row r="48" spans="2:8" ht="14.25" hidden="1" customHeight="1" x14ac:dyDescent="0.2">
      <c r="B48" s="8">
        <v>1211005002</v>
      </c>
      <c r="D48" s="36" t="s">
        <v>340</v>
      </c>
      <c r="H48" s="2">
        <v>0</v>
      </c>
    </row>
    <row r="49" spans="1:8" ht="14.25" hidden="1" customHeight="1" x14ac:dyDescent="0.2">
      <c r="B49" s="8">
        <v>1311005001</v>
      </c>
      <c r="D49" s="36" t="s">
        <v>347</v>
      </c>
      <c r="H49" s="2">
        <v>0</v>
      </c>
    </row>
    <row r="50" spans="1:8" ht="14.25" hidden="1" customHeight="1" x14ac:dyDescent="0.2">
      <c r="B50" s="8">
        <v>1311005002</v>
      </c>
      <c r="D50" s="36" t="s">
        <v>346</v>
      </c>
      <c r="H50" s="2">
        <v>0</v>
      </c>
    </row>
    <row r="51" spans="1:8" ht="14.25" hidden="1" customHeight="1" x14ac:dyDescent="0.2">
      <c r="B51" s="8">
        <v>1311005999</v>
      </c>
      <c r="D51" s="36" t="s">
        <v>345</v>
      </c>
      <c r="H51" s="2">
        <v>0</v>
      </c>
    </row>
    <row r="52" spans="1:8" ht="14.25" hidden="1" customHeight="1" x14ac:dyDescent="0.2">
      <c r="B52" s="8"/>
      <c r="D52" s="37" t="s">
        <v>344</v>
      </c>
      <c r="H52" s="2">
        <f>SUM(H53:H54)</f>
        <v>0</v>
      </c>
    </row>
    <row r="53" spans="1:8" ht="14.25" hidden="1" customHeight="1" x14ac:dyDescent="0.2">
      <c r="B53" s="8">
        <v>1311080001</v>
      </c>
      <c r="D53" s="36" t="s">
        <v>343</v>
      </c>
      <c r="H53" s="2">
        <v>0</v>
      </c>
    </row>
    <row r="54" spans="1:8" ht="14.25" hidden="1" customHeight="1" x14ac:dyDescent="0.2">
      <c r="B54" s="8">
        <v>1311082999</v>
      </c>
      <c r="D54" s="36" t="s">
        <v>342</v>
      </c>
      <c r="H54" s="2">
        <v>0</v>
      </c>
    </row>
    <row r="55" spans="1:8" ht="14.25" hidden="1" customHeight="1" x14ac:dyDescent="0.2">
      <c r="B55" s="8"/>
      <c r="D55" s="37" t="s">
        <v>341</v>
      </c>
      <c r="H55" s="2">
        <f>SUM(H56:H58)</f>
        <v>0</v>
      </c>
    </row>
    <row r="56" spans="1:8" ht="14.25" hidden="1" customHeight="1" x14ac:dyDescent="0.2">
      <c r="B56" s="8">
        <v>1211007001</v>
      </c>
      <c r="D56" s="36" t="s">
        <v>339</v>
      </c>
      <c r="H56" s="2">
        <v>0</v>
      </c>
    </row>
    <row r="57" spans="1:8" ht="14.25" hidden="1" customHeight="1" x14ac:dyDescent="0.2">
      <c r="B57" s="8">
        <v>1211007002</v>
      </c>
      <c r="D57" s="36" t="s">
        <v>340</v>
      </c>
      <c r="H57" s="2">
        <v>0</v>
      </c>
    </row>
    <row r="58" spans="1:8" ht="14.25" hidden="1" customHeight="1" x14ac:dyDescent="0.2">
      <c r="B58" s="8">
        <v>1311007001</v>
      </c>
      <c r="D58" s="36" t="s">
        <v>339</v>
      </c>
      <c r="H58" s="2">
        <v>0</v>
      </c>
    </row>
    <row r="59" spans="1:8" ht="14.25" hidden="1" customHeight="1" x14ac:dyDescent="0.2">
      <c r="B59" s="8"/>
      <c r="D59" s="37" t="s">
        <v>337</v>
      </c>
      <c r="H59" s="2">
        <f>+H60</f>
        <v>0</v>
      </c>
    </row>
    <row r="60" spans="1:8" ht="14.25" hidden="1" customHeight="1" x14ac:dyDescent="0.2">
      <c r="B60" s="8">
        <v>1211006001</v>
      </c>
      <c r="D60" s="36" t="s">
        <v>338</v>
      </c>
      <c r="H60" s="2">
        <v>0</v>
      </c>
    </row>
    <row r="61" spans="1:8" ht="14.25" hidden="1" customHeight="1" x14ac:dyDescent="0.2">
      <c r="B61" s="8"/>
      <c r="D61" s="36"/>
    </row>
    <row r="62" spans="1:8" ht="14.25" customHeight="1" x14ac:dyDescent="0.2">
      <c r="A62" s="1" t="s">
        <v>97</v>
      </c>
      <c r="D62" s="17" t="s">
        <v>228</v>
      </c>
    </row>
    <row r="63" spans="1:8" ht="14.25" hidden="1" customHeight="1" x14ac:dyDescent="0.2">
      <c r="D63" s="37" t="s">
        <v>337</v>
      </c>
      <c r="H63" s="2">
        <f>SUM(H64:H69)</f>
        <v>0</v>
      </c>
    </row>
    <row r="64" spans="1:8" ht="14.25" hidden="1" customHeight="1" x14ac:dyDescent="0.2">
      <c r="B64" s="8">
        <v>1311062001</v>
      </c>
      <c r="D64" s="36" t="s">
        <v>336</v>
      </c>
      <c r="H64" s="2">
        <v>0</v>
      </c>
    </row>
    <row r="65" spans="2:8" ht="14.25" hidden="1" customHeight="1" x14ac:dyDescent="0.2">
      <c r="B65" s="8">
        <v>1311062002</v>
      </c>
      <c r="D65" s="36" t="s">
        <v>318</v>
      </c>
      <c r="E65" s="35"/>
      <c r="F65" s="35"/>
      <c r="H65" s="2">
        <v>0</v>
      </c>
    </row>
    <row r="66" spans="2:8" ht="14.25" hidden="1" customHeight="1" x14ac:dyDescent="0.2">
      <c r="B66" s="8">
        <v>1311062003</v>
      </c>
      <c r="D66" s="36" t="s">
        <v>335</v>
      </c>
      <c r="E66" s="35"/>
      <c r="F66" s="35"/>
      <c r="H66" s="2">
        <v>0</v>
      </c>
    </row>
    <row r="67" spans="2:8" ht="14.25" hidden="1" customHeight="1" x14ac:dyDescent="0.2">
      <c r="B67" s="8">
        <v>1311062999</v>
      </c>
      <c r="D67" s="36" t="s">
        <v>334</v>
      </c>
      <c r="E67" s="35"/>
      <c r="F67" s="35"/>
      <c r="H67" s="2">
        <v>0</v>
      </c>
    </row>
    <row r="68" spans="2:8" ht="14.25" hidden="1" customHeight="1" x14ac:dyDescent="0.2">
      <c r="B68" s="8">
        <v>1321000001</v>
      </c>
      <c r="D68" s="36" t="s">
        <v>333</v>
      </c>
      <c r="E68" s="35"/>
      <c r="F68" s="35"/>
      <c r="H68" s="2">
        <v>0</v>
      </c>
    </row>
    <row r="69" spans="2:8" ht="14.25" hidden="1" customHeight="1" x14ac:dyDescent="0.2">
      <c r="B69" s="8">
        <v>1321062999</v>
      </c>
      <c r="D69" s="36" t="s">
        <v>332</v>
      </c>
      <c r="E69" s="35"/>
      <c r="F69" s="35"/>
      <c r="H69" s="2">
        <v>0</v>
      </c>
    </row>
    <row r="70" spans="2:8" ht="14.25" hidden="1" customHeight="1" x14ac:dyDescent="0.2">
      <c r="B70" s="8"/>
      <c r="D70" s="37" t="s">
        <v>331</v>
      </c>
      <c r="E70" s="35"/>
      <c r="F70" s="35"/>
      <c r="H70" s="2">
        <f>SUM(H71:H73)</f>
        <v>0</v>
      </c>
    </row>
    <row r="71" spans="2:8" ht="14.25" hidden="1" customHeight="1" x14ac:dyDescent="0.2">
      <c r="B71" s="8">
        <v>1319030901</v>
      </c>
      <c r="D71" s="36" t="s">
        <v>330</v>
      </c>
      <c r="E71" s="35"/>
      <c r="F71" s="35"/>
      <c r="H71" s="2">
        <v>0</v>
      </c>
    </row>
    <row r="72" spans="2:8" ht="14.25" hidden="1" customHeight="1" x14ac:dyDescent="0.2">
      <c r="B72" s="8">
        <v>1311099015</v>
      </c>
      <c r="D72" s="36" t="s">
        <v>329</v>
      </c>
      <c r="E72" s="35"/>
      <c r="F72" s="35"/>
      <c r="H72" s="2">
        <v>0</v>
      </c>
    </row>
    <row r="73" spans="2:8" ht="14.25" hidden="1" customHeight="1" x14ac:dyDescent="0.2">
      <c r="B73" s="8">
        <v>1311099988</v>
      </c>
      <c r="D73" s="36" t="s">
        <v>328</v>
      </c>
      <c r="E73" s="35"/>
      <c r="F73" s="35"/>
      <c r="H73" s="2">
        <v>0</v>
      </c>
    </row>
    <row r="74" spans="2:8" ht="14.25" hidden="1" customHeight="1" x14ac:dyDescent="0.2">
      <c r="B74" s="8"/>
      <c r="D74" s="37" t="s">
        <v>327</v>
      </c>
      <c r="E74" s="35"/>
      <c r="F74" s="35"/>
      <c r="H74" s="2">
        <f>SUM(H75)</f>
        <v>0</v>
      </c>
    </row>
    <row r="75" spans="2:8" ht="14.25" hidden="1" customHeight="1" x14ac:dyDescent="0.2">
      <c r="B75" s="47">
        <v>1311055401</v>
      </c>
      <c r="D75" s="36" t="s">
        <v>326</v>
      </c>
      <c r="E75" s="35"/>
      <c r="F75" s="35"/>
      <c r="H75" s="2">
        <v>0</v>
      </c>
    </row>
    <row r="76" spans="2:8" ht="14.25" hidden="1" customHeight="1" x14ac:dyDescent="0.2">
      <c r="B76" s="47"/>
      <c r="D76" s="37" t="s">
        <v>325</v>
      </c>
      <c r="E76" s="46"/>
      <c r="F76" s="35"/>
      <c r="H76" s="2">
        <f>SUM(H77:H78)</f>
        <v>0</v>
      </c>
    </row>
    <row r="77" spans="2:8" ht="14.25" hidden="1" customHeight="1" x14ac:dyDescent="0.2">
      <c r="B77" s="8">
        <v>1312010001</v>
      </c>
      <c r="D77" s="36" t="s">
        <v>324</v>
      </c>
      <c r="E77" s="46"/>
      <c r="F77" s="35"/>
      <c r="H77" s="2">
        <v>0</v>
      </c>
    </row>
    <row r="78" spans="2:8" ht="14.25" hidden="1" customHeight="1" x14ac:dyDescent="0.2">
      <c r="B78" s="8">
        <v>1312010999</v>
      </c>
      <c r="D78" s="36" t="s">
        <v>323</v>
      </c>
      <c r="H78" s="2">
        <v>0</v>
      </c>
    </row>
    <row r="79" spans="2:8" ht="14.25" customHeight="1" x14ac:dyDescent="0.2">
      <c r="B79" s="47"/>
      <c r="D79" s="37" t="s">
        <v>322</v>
      </c>
      <c r="E79" s="46"/>
      <c r="F79" s="35"/>
      <c r="H79" s="2">
        <f>SUM(H80:H84)</f>
        <v>115372630.34</v>
      </c>
    </row>
    <row r="80" spans="2:8" ht="14.25" hidden="1" customHeight="1" x14ac:dyDescent="0.2">
      <c r="B80" s="8">
        <v>1312020001</v>
      </c>
      <c r="D80" s="36" t="s">
        <v>321</v>
      </c>
      <c r="H80" s="2">
        <v>115372630.34</v>
      </c>
    </row>
    <row r="81" spans="2:8" ht="14.25" hidden="1" customHeight="1" x14ac:dyDescent="0.2">
      <c r="B81" s="8">
        <v>1312020203</v>
      </c>
      <c r="D81" s="36" t="s">
        <v>320</v>
      </c>
      <c r="H81" s="2">
        <v>0</v>
      </c>
    </row>
    <row r="82" spans="2:8" ht="14.25" hidden="1" customHeight="1" x14ac:dyDescent="0.2">
      <c r="B82" s="8">
        <v>1312020999</v>
      </c>
      <c r="D82" s="36" t="s">
        <v>319</v>
      </c>
      <c r="H82" s="2">
        <v>0</v>
      </c>
    </row>
    <row r="83" spans="2:8" ht="14.25" hidden="1" customHeight="1" x14ac:dyDescent="0.2">
      <c r="B83" s="8">
        <v>1312020002</v>
      </c>
      <c r="D83" s="36" t="s">
        <v>318</v>
      </c>
      <c r="H83" s="2">
        <v>0</v>
      </c>
    </row>
    <row r="84" spans="2:8" ht="14.25" hidden="1" customHeight="1" x14ac:dyDescent="0.2">
      <c r="B84" s="8">
        <v>1312020003</v>
      </c>
      <c r="D84" s="36" t="s">
        <v>222</v>
      </c>
      <c r="H84" s="2">
        <v>0</v>
      </c>
    </row>
    <row r="85" spans="2:8" ht="14.25" hidden="1" customHeight="1" x14ac:dyDescent="0.2">
      <c r="B85" s="13"/>
      <c r="D85" s="37" t="s">
        <v>317</v>
      </c>
      <c r="E85" s="46"/>
      <c r="F85" s="35"/>
      <c r="H85" s="2">
        <f>SUM(H86:H87)</f>
        <v>0</v>
      </c>
    </row>
    <row r="86" spans="2:8" ht="14.25" hidden="1" customHeight="1" x14ac:dyDescent="0.2">
      <c r="B86" s="13">
        <v>1312030001</v>
      </c>
      <c r="D86" s="36" t="s">
        <v>317</v>
      </c>
      <c r="E86" s="46"/>
      <c r="F86" s="35"/>
      <c r="H86" s="2">
        <v>0</v>
      </c>
    </row>
    <row r="87" spans="2:8" ht="14.25" hidden="1" customHeight="1" x14ac:dyDescent="0.2">
      <c r="B87" s="13">
        <v>1312030002</v>
      </c>
      <c r="D87" s="36" t="s">
        <v>222</v>
      </c>
      <c r="H87" s="2">
        <v>0</v>
      </c>
    </row>
    <row r="88" spans="2:8" ht="14.25" hidden="1" customHeight="1" x14ac:dyDescent="0.2">
      <c r="B88" s="8"/>
      <c r="D88" s="37" t="s">
        <v>169</v>
      </c>
      <c r="E88" s="35"/>
      <c r="F88" s="35"/>
      <c r="H88" s="2">
        <f>SUM(H89:H92)</f>
        <v>0</v>
      </c>
    </row>
    <row r="89" spans="2:8" ht="14.25" hidden="1" customHeight="1" x14ac:dyDescent="0.2">
      <c r="B89" s="8">
        <v>1843001001</v>
      </c>
      <c r="D89" s="36" t="s">
        <v>169</v>
      </c>
      <c r="E89" s="35"/>
      <c r="F89" s="35"/>
      <c r="H89" s="2">
        <v>0</v>
      </c>
    </row>
    <row r="90" spans="2:8" ht="14.25" hidden="1" customHeight="1" x14ac:dyDescent="0.2">
      <c r="B90" s="8">
        <v>1843001002</v>
      </c>
      <c r="D90" s="36" t="s">
        <v>316</v>
      </c>
      <c r="E90" s="35"/>
      <c r="F90" s="35"/>
      <c r="H90" s="2">
        <v>0</v>
      </c>
    </row>
    <row r="91" spans="2:8" ht="14.25" hidden="1" customHeight="1" x14ac:dyDescent="0.2">
      <c r="B91" s="8">
        <v>1840520002</v>
      </c>
      <c r="D91" s="36" t="s">
        <v>315</v>
      </c>
      <c r="E91" s="35"/>
      <c r="F91" s="35"/>
      <c r="H91" s="2">
        <v>0</v>
      </c>
    </row>
    <row r="92" spans="2:8" ht="14.25" hidden="1" customHeight="1" x14ac:dyDescent="0.2">
      <c r="B92" s="8">
        <v>1843002002</v>
      </c>
      <c r="D92" s="36" t="s">
        <v>122</v>
      </c>
      <c r="E92" s="35"/>
      <c r="F92" s="35"/>
      <c r="H92" s="2">
        <v>0</v>
      </c>
    </row>
    <row r="93" spans="2:8" ht="14.25" customHeight="1" x14ac:dyDescent="0.2">
      <c r="B93" s="8"/>
      <c r="D93" s="18" t="s">
        <v>314</v>
      </c>
      <c r="H93" s="2">
        <f>SUM(H94:H94)</f>
        <v>351393.49</v>
      </c>
    </row>
    <row r="94" spans="2:8" ht="14.25" hidden="1" customHeight="1" x14ac:dyDescent="0.2">
      <c r="B94" s="8">
        <v>1836000001</v>
      </c>
      <c r="D94" s="36" t="s">
        <v>314</v>
      </c>
      <c r="H94" s="2">
        <v>351393.49</v>
      </c>
    </row>
    <row r="95" spans="2:8" ht="14.25" customHeight="1" x14ac:dyDescent="0.2">
      <c r="B95" s="8"/>
      <c r="D95" s="18" t="s">
        <v>313</v>
      </c>
      <c r="E95" s="35"/>
      <c r="F95" s="35"/>
      <c r="H95" s="2">
        <f>SUM(H96:H128)</f>
        <v>4317035.93</v>
      </c>
    </row>
    <row r="96" spans="2:8" ht="14.25" hidden="1" customHeight="1" x14ac:dyDescent="0.2">
      <c r="B96" s="8">
        <v>1839000002</v>
      </c>
      <c r="D96" s="38" t="s">
        <v>312</v>
      </c>
      <c r="H96" s="2">
        <v>4317035.93</v>
      </c>
    </row>
    <row r="97" spans="2:8" ht="14.25" hidden="1" customHeight="1" x14ac:dyDescent="0.2">
      <c r="B97" s="8">
        <v>1839000003</v>
      </c>
      <c r="D97" s="38" t="s">
        <v>311</v>
      </c>
      <c r="H97" s="2">
        <v>0</v>
      </c>
    </row>
    <row r="98" spans="2:8" ht="14.25" hidden="1" customHeight="1" x14ac:dyDescent="0.2">
      <c r="B98" s="8">
        <v>1839000004</v>
      </c>
      <c r="D98" s="38" t="s">
        <v>310</v>
      </c>
      <c r="H98" s="2">
        <v>0</v>
      </c>
    </row>
    <row r="99" spans="2:8" ht="14.25" hidden="1" customHeight="1" x14ac:dyDescent="0.2">
      <c r="B99" s="8">
        <v>1839000005</v>
      </c>
      <c r="D99" s="38" t="s">
        <v>309</v>
      </c>
      <c r="H99" s="2">
        <v>0</v>
      </c>
    </row>
    <row r="100" spans="2:8" ht="14.25" hidden="1" customHeight="1" x14ac:dyDescent="0.2">
      <c r="B100" s="8">
        <v>1839000006</v>
      </c>
      <c r="D100" s="38" t="s">
        <v>308</v>
      </c>
      <c r="H100" s="2">
        <v>0</v>
      </c>
    </row>
    <row r="101" spans="2:8" ht="14.25" hidden="1" customHeight="1" x14ac:dyDescent="0.2">
      <c r="B101" s="8">
        <v>1839000007</v>
      </c>
      <c r="D101" s="36" t="s">
        <v>307</v>
      </c>
      <c r="H101" s="2">
        <v>0</v>
      </c>
    </row>
    <row r="102" spans="2:8" ht="14.25" hidden="1" customHeight="1" x14ac:dyDescent="0.2">
      <c r="B102" s="8">
        <v>1839000008</v>
      </c>
      <c r="D102" s="38" t="s">
        <v>306</v>
      </c>
      <c r="H102" s="2">
        <v>0</v>
      </c>
    </row>
    <row r="103" spans="2:8" ht="14.25" hidden="1" customHeight="1" x14ac:dyDescent="0.2">
      <c r="B103" s="8">
        <v>1839000009</v>
      </c>
      <c r="D103" s="38" t="s">
        <v>305</v>
      </c>
      <c r="H103" s="2">
        <v>0</v>
      </c>
    </row>
    <row r="104" spans="2:8" ht="14.25" hidden="1" customHeight="1" x14ac:dyDescent="0.2">
      <c r="B104" s="8">
        <v>1839000010</v>
      </c>
      <c r="D104" s="38" t="s">
        <v>304</v>
      </c>
      <c r="H104" s="2">
        <v>0</v>
      </c>
    </row>
    <row r="105" spans="2:8" ht="14.25" hidden="1" customHeight="1" x14ac:dyDescent="0.2">
      <c r="B105" s="8">
        <v>1839000011</v>
      </c>
      <c r="D105" s="38" t="s">
        <v>303</v>
      </c>
      <c r="H105" s="2">
        <v>0</v>
      </c>
    </row>
    <row r="106" spans="2:8" ht="14.25" hidden="1" customHeight="1" x14ac:dyDescent="0.2">
      <c r="B106" s="8">
        <v>1839000012</v>
      </c>
      <c r="D106" s="38" t="s">
        <v>302</v>
      </c>
      <c r="H106" s="2">
        <v>0</v>
      </c>
    </row>
    <row r="107" spans="2:8" ht="14.25" hidden="1" customHeight="1" x14ac:dyDescent="0.2">
      <c r="B107" s="8">
        <v>1839000013</v>
      </c>
      <c r="D107" s="38" t="s">
        <v>301</v>
      </c>
      <c r="H107" s="2">
        <v>0</v>
      </c>
    </row>
    <row r="108" spans="2:8" ht="14.25" hidden="1" customHeight="1" x14ac:dyDescent="0.2">
      <c r="B108" s="8">
        <v>1839000014</v>
      </c>
      <c r="D108" s="38" t="s">
        <v>300</v>
      </c>
      <c r="H108" s="2">
        <v>0</v>
      </c>
    </row>
    <row r="109" spans="2:8" ht="14.25" hidden="1" customHeight="1" x14ac:dyDescent="0.2">
      <c r="B109" s="8">
        <v>1839000015</v>
      </c>
      <c r="D109" s="38" t="s">
        <v>299</v>
      </c>
      <c r="H109" s="2">
        <v>0</v>
      </c>
    </row>
    <row r="110" spans="2:8" ht="14.25" hidden="1" customHeight="1" x14ac:dyDescent="0.2">
      <c r="B110" s="8">
        <v>1839000016</v>
      </c>
      <c r="D110" s="38" t="s">
        <v>298</v>
      </c>
      <c r="H110" s="2">
        <v>0</v>
      </c>
    </row>
    <row r="111" spans="2:8" ht="14.25" hidden="1" customHeight="1" x14ac:dyDescent="0.2">
      <c r="B111" s="8">
        <v>1839000017</v>
      </c>
      <c r="D111" s="38" t="s">
        <v>297</v>
      </c>
      <c r="H111" s="2">
        <v>0</v>
      </c>
    </row>
    <row r="112" spans="2:8" ht="14.25" hidden="1" customHeight="1" x14ac:dyDescent="0.2">
      <c r="B112" s="8">
        <v>1839000018</v>
      </c>
      <c r="D112" s="36" t="s">
        <v>296</v>
      </c>
      <c r="H112" s="2">
        <v>0</v>
      </c>
    </row>
    <row r="113" spans="2:8" ht="14.25" hidden="1" customHeight="1" x14ac:dyDescent="0.2">
      <c r="B113" s="45" t="s">
        <v>295</v>
      </c>
      <c r="D113" s="36" t="s">
        <v>294</v>
      </c>
      <c r="H113" s="2">
        <v>0</v>
      </c>
    </row>
    <row r="114" spans="2:8" ht="14.25" hidden="1" customHeight="1" x14ac:dyDescent="0.2">
      <c r="B114" s="8">
        <v>1839000019</v>
      </c>
      <c r="D114" s="38" t="s">
        <v>293</v>
      </c>
      <c r="H114" s="2">
        <v>0</v>
      </c>
    </row>
    <row r="115" spans="2:8" ht="14.25" hidden="1" customHeight="1" x14ac:dyDescent="0.2">
      <c r="B115" s="8">
        <v>1839000020</v>
      </c>
      <c r="D115" s="38" t="s">
        <v>292</v>
      </c>
      <c r="H115" s="2">
        <v>0</v>
      </c>
    </row>
    <row r="116" spans="2:8" ht="14.25" hidden="1" customHeight="1" x14ac:dyDescent="0.2">
      <c r="B116" s="8">
        <v>1839000021</v>
      </c>
      <c r="D116" s="38" t="s">
        <v>291</v>
      </c>
      <c r="H116" s="2">
        <v>0</v>
      </c>
    </row>
    <row r="117" spans="2:8" ht="14.25" hidden="1" customHeight="1" x14ac:dyDescent="0.2">
      <c r="B117" s="8">
        <v>1839000022</v>
      </c>
      <c r="D117" s="38" t="s">
        <v>290</v>
      </c>
      <c r="H117" s="2">
        <v>0</v>
      </c>
    </row>
    <row r="118" spans="2:8" ht="14.25" hidden="1" customHeight="1" x14ac:dyDescent="0.2">
      <c r="B118" s="8">
        <v>1839000023</v>
      </c>
      <c r="D118" s="38" t="s">
        <v>289</v>
      </c>
      <c r="H118" s="2">
        <v>0</v>
      </c>
    </row>
    <row r="119" spans="2:8" ht="14.25" hidden="1" customHeight="1" x14ac:dyDescent="0.2">
      <c r="B119" s="8">
        <v>1839000024</v>
      </c>
      <c r="D119" s="38" t="s">
        <v>288</v>
      </c>
      <c r="H119" s="2">
        <v>0</v>
      </c>
    </row>
    <row r="120" spans="2:8" ht="14.25" hidden="1" customHeight="1" x14ac:dyDescent="0.2">
      <c r="B120" s="8">
        <v>1839000025</v>
      </c>
      <c r="D120" s="38" t="s">
        <v>287</v>
      </c>
      <c r="H120" s="2">
        <v>0</v>
      </c>
    </row>
    <row r="121" spans="2:8" ht="14.25" hidden="1" customHeight="1" x14ac:dyDescent="0.2">
      <c r="B121" s="8">
        <v>1839000026</v>
      </c>
      <c r="D121" s="38" t="s">
        <v>286</v>
      </c>
      <c r="H121" s="2">
        <v>0</v>
      </c>
    </row>
    <row r="122" spans="2:8" ht="14.25" hidden="1" customHeight="1" x14ac:dyDescent="0.2">
      <c r="B122" s="8">
        <v>1839000027</v>
      </c>
      <c r="D122" s="38" t="s">
        <v>285</v>
      </c>
      <c r="H122" s="2">
        <v>0</v>
      </c>
    </row>
    <row r="123" spans="2:8" ht="14.25" hidden="1" customHeight="1" x14ac:dyDescent="0.2">
      <c r="B123" s="8">
        <v>1839000028</v>
      </c>
      <c r="D123" s="38" t="s">
        <v>284</v>
      </c>
      <c r="H123" s="2">
        <v>0</v>
      </c>
    </row>
    <row r="124" spans="2:8" ht="14.25" hidden="1" customHeight="1" x14ac:dyDescent="0.2">
      <c r="B124" s="8">
        <v>1839000029</v>
      </c>
      <c r="D124" s="38" t="s">
        <v>283</v>
      </c>
      <c r="H124" s="2">
        <v>0</v>
      </c>
    </row>
    <row r="125" spans="2:8" ht="14.25" hidden="1" customHeight="1" x14ac:dyDescent="0.2">
      <c r="B125" s="8">
        <v>1839000031</v>
      </c>
      <c r="D125" s="38" t="s">
        <v>282</v>
      </c>
      <c r="H125" s="2">
        <v>0</v>
      </c>
    </row>
    <row r="126" spans="2:8" ht="14.25" hidden="1" customHeight="1" x14ac:dyDescent="0.2">
      <c r="B126" s="8">
        <v>1839000032</v>
      </c>
      <c r="D126" s="38" t="s">
        <v>281</v>
      </c>
      <c r="H126" s="2">
        <v>0</v>
      </c>
    </row>
    <row r="127" spans="2:8" ht="14.25" hidden="1" customHeight="1" x14ac:dyDescent="0.2">
      <c r="B127" s="8">
        <v>1839000033</v>
      </c>
      <c r="D127" s="38" t="s">
        <v>280</v>
      </c>
      <c r="H127" s="2">
        <v>0</v>
      </c>
    </row>
    <row r="128" spans="2:8" ht="14.25" hidden="1" customHeight="1" x14ac:dyDescent="0.2">
      <c r="B128" s="8">
        <v>1839000034</v>
      </c>
      <c r="D128" s="38" t="s">
        <v>279</v>
      </c>
      <c r="H128" s="2">
        <v>0</v>
      </c>
    </row>
    <row r="129" spans="2:8" ht="14.25" hidden="1" customHeight="1" x14ac:dyDescent="0.2">
      <c r="B129" s="8"/>
      <c r="D129" s="21" t="s">
        <v>278</v>
      </c>
      <c r="H129" s="2">
        <f>+H130</f>
        <v>0</v>
      </c>
    </row>
    <row r="130" spans="2:8" ht="14.25" hidden="1" customHeight="1" x14ac:dyDescent="0.2">
      <c r="B130" s="8">
        <v>1889200099</v>
      </c>
      <c r="D130" s="21" t="s">
        <v>278</v>
      </c>
      <c r="H130" s="2">
        <v>0</v>
      </c>
    </row>
    <row r="131" spans="2:8" ht="14.25" hidden="1" customHeight="1" x14ac:dyDescent="0.2">
      <c r="B131" s="8"/>
      <c r="D131" s="18" t="s">
        <v>277</v>
      </c>
      <c r="E131" s="35"/>
      <c r="F131" s="35"/>
      <c r="H131" s="2">
        <f>SUM(H132:H134)</f>
        <v>0</v>
      </c>
    </row>
    <row r="132" spans="2:8" ht="14.25" hidden="1" customHeight="1" x14ac:dyDescent="0.2">
      <c r="B132" s="8">
        <v>1891000101</v>
      </c>
      <c r="D132" s="38" t="s">
        <v>276</v>
      </c>
      <c r="H132" s="2">
        <v>0</v>
      </c>
    </row>
    <row r="133" spans="2:8" ht="14.25" hidden="1" customHeight="1" x14ac:dyDescent="0.2">
      <c r="B133" s="8">
        <v>1891000102</v>
      </c>
      <c r="D133" s="38" t="s">
        <v>275</v>
      </c>
      <c r="H133" s="2">
        <v>0</v>
      </c>
    </row>
    <row r="134" spans="2:8" ht="14.25" hidden="1" customHeight="1" x14ac:dyDescent="0.2">
      <c r="B134" s="8">
        <v>1891000103</v>
      </c>
      <c r="D134" s="38" t="s">
        <v>274</v>
      </c>
      <c r="H134" s="2">
        <v>0</v>
      </c>
    </row>
    <row r="135" spans="2:8" ht="14.25" hidden="1" customHeight="1" x14ac:dyDescent="0.2">
      <c r="B135" s="8"/>
      <c r="D135" s="18" t="s">
        <v>273</v>
      </c>
      <c r="H135" s="2">
        <f>SUM(H136)</f>
        <v>0</v>
      </c>
    </row>
    <row r="136" spans="2:8" ht="14.25" hidden="1" customHeight="1" x14ac:dyDescent="0.2">
      <c r="B136" s="8">
        <v>1889200005</v>
      </c>
      <c r="D136" s="38" t="s">
        <v>272</v>
      </c>
      <c r="H136" s="2">
        <v>0</v>
      </c>
    </row>
    <row r="137" spans="2:8" ht="14.25" customHeight="1" x14ac:dyDescent="0.2">
      <c r="B137" s="8"/>
      <c r="D137" s="18" t="s">
        <v>271</v>
      </c>
      <c r="H137" s="2">
        <f>SUM(H138:H146)</f>
        <v>6722098.5499999998</v>
      </c>
    </row>
    <row r="138" spans="2:8" ht="14.25" hidden="1" customHeight="1" x14ac:dyDescent="0.2">
      <c r="B138" s="8">
        <v>1889200004</v>
      </c>
      <c r="D138" s="38" t="s">
        <v>270</v>
      </c>
      <c r="H138" s="2">
        <v>6611512.8700000001</v>
      </c>
    </row>
    <row r="139" spans="2:8" ht="14.25" hidden="1" customHeight="1" x14ac:dyDescent="0.2">
      <c r="B139" s="8">
        <v>1889200007</v>
      </c>
      <c r="D139" s="38" t="s">
        <v>269</v>
      </c>
      <c r="H139" s="2">
        <v>0</v>
      </c>
    </row>
    <row r="140" spans="2:8" ht="14.25" hidden="1" customHeight="1" x14ac:dyDescent="0.2">
      <c r="B140" s="8">
        <v>1889200010</v>
      </c>
      <c r="D140" s="38" t="s">
        <v>268</v>
      </c>
      <c r="H140" s="2">
        <v>0</v>
      </c>
    </row>
    <row r="141" spans="2:8" ht="14.25" hidden="1" customHeight="1" x14ac:dyDescent="0.2">
      <c r="B141" s="44">
        <v>1889200008</v>
      </c>
      <c r="D141" s="38" t="s">
        <v>267</v>
      </c>
      <c r="H141" s="2">
        <v>0</v>
      </c>
    </row>
    <row r="142" spans="2:8" ht="14.25" hidden="1" customHeight="1" x14ac:dyDescent="0.2">
      <c r="B142" s="44">
        <v>1889200009</v>
      </c>
      <c r="D142" s="38" t="s">
        <v>266</v>
      </c>
      <c r="H142" s="2">
        <v>110585.68</v>
      </c>
    </row>
    <row r="143" spans="2:8" ht="14.25" hidden="1" customHeight="1" x14ac:dyDescent="0.2">
      <c r="B143" s="8">
        <v>1889200006</v>
      </c>
      <c r="D143" s="38" t="s">
        <v>265</v>
      </c>
      <c r="H143" s="2">
        <v>0</v>
      </c>
    </row>
    <row r="144" spans="2:8" ht="14.25" hidden="1" customHeight="1" x14ac:dyDescent="0.2">
      <c r="B144" s="10">
        <v>1889200019</v>
      </c>
      <c r="D144" s="36" t="s">
        <v>264</v>
      </c>
      <c r="H144" s="2">
        <v>0</v>
      </c>
    </row>
    <row r="145" spans="2:8" ht="14.25" hidden="1" customHeight="1" x14ac:dyDescent="0.2">
      <c r="B145" s="8">
        <v>1889200999</v>
      </c>
      <c r="D145" s="38" t="s">
        <v>263</v>
      </c>
      <c r="H145" s="2">
        <v>0</v>
      </c>
    </row>
    <row r="146" spans="2:8" ht="14.25" hidden="1" customHeight="1" x14ac:dyDescent="0.2">
      <c r="B146" s="8">
        <v>1843001003</v>
      </c>
      <c r="D146" s="38" t="s">
        <v>262</v>
      </c>
      <c r="H146" s="2">
        <v>0</v>
      </c>
    </row>
    <row r="147" spans="2:8" ht="14.25" customHeight="1" x14ac:dyDescent="0.2">
      <c r="B147" s="8"/>
      <c r="D147" s="18" t="s">
        <v>261</v>
      </c>
      <c r="H147" s="2">
        <f>SUM(H148:H150)</f>
        <v>476359.56</v>
      </c>
    </row>
    <row r="148" spans="2:8" ht="14.25" hidden="1" customHeight="1" x14ac:dyDescent="0.2">
      <c r="B148" s="8">
        <v>1880503001</v>
      </c>
      <c r="D148" s="38" t="s">
        <v>260</v>
      </c>
      <c r="H148" s="2">
        <v>0</v>
      </c>
    </row>
    <row r="149" spans="2:8" ht="14.25" hidden="1" customHeight="1" x14ac:dyDescent="0.2">
      <c r="B149" s="43">
        <v>1881001001</v>
      </c>
      <c r="D149" s="38" t="s">
        <v>259</v>
      </c>
      <c r="H149" s="2">
        <v>476359.56</v>
      </c>
    </row>
    <row r="150" spans="2:8" ht="14.25" hidden="1" customHeight="1" x14ac:dyDescent="0.2">
      <c r="B150" s="43">
        <v>1881001002</v>
      </c>
      <c r="D150" s="38" t="s">
        <v>258</v>
      </c>
      <c r="H150" s="2">
        <v>0</v>
      </c>
    </row>
    <row r="151" spans="2:8" ht="14.25" hidden="1" customHeight="1" x14ac:dyDescent="0.2">
      <c r="B151" s="8"/>
      <c r="D151" s="18" t="s">
        <v>257</v>
      </c>
      <c r="H151" s="2">
        <f>SUM(H152)</f>
        <v>0</v>
      </c>
    </row>
    <row r="152" spans="2:8" ht="14.25" hidden="1" customHeight="1" x14ac:dyDescent="0.2">
      <c r="B152" s="8">
        <v>1883500101</v>
      </c>
      <c r="D152" s="36" t="s">
        <v>256</v>
      </c>
      <c r="H152" s="2">
        <v>0</v>
      </c>
    </row>
    <row r="153" spans="2:8" ht="14.25" hidden="1" customHeight="1" x14ac:dyDescent="0.2">
      <c r="B153" s="8"/>
      <c r="D153" s="18" t="s">
        <v>255</v>
      </c>
      <c r="H153" s="2">
        <f>SUM(H154)</f>
        <v>0</v>
      </c>
    </row>
    <row r="154" spans="2:8" ht="14.25" hidden="1" customHeight="1" x14ac:dyDescent="0.2">
      <c r="B154" s="8">
        <v>1887000101</v>
      </c>
      <c r="D154" s="38" t="s">
        <v>255</v>
      </c>
      <c r="H154" s="2">
        <v>0</v>
      </c>
    </row>
    <row r="155" spans="2:8" ht="14.25" customHeight="1" x14ac:dyDescent="0.2">
      <c r="B155" s="8"/>
      <c r="D155" s="18" t="s">
        <v>250</v>
      </c>
      <c r="E155" s="35"/>
      <c r="F155" s="35"/>
      <c r="H155" s="2">
        <f>SUM(H156:H168)</f>
        <v>111253.37</v>
      </c>
    </row>
    <row r="156" spans="2:8" ht="14.25" hidden="1" customHeight="1" x14ac:dyDescent="0.2">
      <c r="B156" s="8">
        <v>1991000001</v>
      </c>
      <c r="D156" s="38" t="s">
        <v>254</v>
      </c>
      <c r="H156" s="2">
        <v>36666.69</v>
      </c>
    </row>
    <row r="157" spans="2:8" ht="14.25" hidden="1" customHeight="1" x14ac:dyDescent="0.2">
      <c r="B157" s="8">
        <v>1991000004</v>
      </c>
      <c r="D157" s="38" t="s">
        <v>253</v>
      </c>
      <c r="H157" s="2">
        <v>0</v>
      </c>
    </row>
    <row r="158" spans="2:8" ht="14.25" hidden="1" customHeight="1" x14ac:dyDescent="0.2">
      <c r="B158" s="8">
        <v>1991000005</v>
      </c>
      <c r="D158" s="38" t="s">
        <v>252</v>
      </c>
      <c r="H158" s="2">
        <v>37104.18</v>
      </c>
    </row>
    <row r="159" spans="2:8" ht="14.25" hidden="1" customHeight="1" x14ac:dyDescent="0.2">
      <c r="B159" s="8">
        <v>1991000008</v>
      </c>
      <c r="D159" s="38" t="s">
        <v>251</v>
      </c>
      <c r="H159" s="2">
        <v>0</v>
      </c>
    </row>
    <row r="160" spans="2:8" ht="14.25" hidden="1" customHeight="1" x14ac:dyDescent="0.2">
      <c r="B160" s="8">
        <v>1991000009</v>
      </c>
      <c r="D160" s="38" t="s">
        <v>250</v>
      </c>
      <c r="H160" s="2">
        <v>0</v>
      </c>
    </row>
    <row r="161" spans="2:8" ht="14.25" hidden="1" customHeight="1" x14ac:dyDescent="0.2">
      <c r="B161" s="8">
        <v>1991000010</v>
      </c>
      <c r="D161" s="38" t="s">
        <v>249</v>
      </c>
      <c r="H161" s="2">
        <v>10399.19</v>
      </c>
    </row>
    <row r="162" spans="2:8" ht="14.25" hidden="1" customHeight="1" x14ac:dyDescent="0.2">
      <c r="B162" s="8">
        <v>1991000011</v>
      </c>
      <c r="D162" s="38" t="s">
        <v>248</v>
      </c>
      <c r="H162" s="2">
        <v>27083.31</v>
      </c>
    </row>
    <row r="163" spans="2:8" ht="14.25" hidden="1" customHeight="1" x14ac:dyDescent="0.2">
      <c r="B163" s="8">
        <v>1991000012</v>
      </c>
      <c r="D163" s="38" t="s">
        <v>131</v>
      </c>
      <c r="H163" s="2">
        <v>0</v>
      </c>
    </row>
    <row r="164" spans="2:8" ht="14.25" hidden="1" customHeight="1" x14ac:dyDescent="0.2">
      <c r="B164" s="8">
        <v>1991000013</v>
      </c>
      <c r="D164" s="38" t="s">
        <v>247</v>
      </c>
      <c r="H164" s="2">
        <v>0</v>
      </c>
    </row>
    <row r="165" spans="2:8" ht="14.25" hidden="1" customHeight="1" x14ac:dyDescent="0.2">
      <c r="B165" s="8">
        <v>1991000014</v>
      </c>
      <c r="D165" s="38" t="s">
        <v>246</v>
      </c>
      <c r="H165" s="2">
        <v>0</v>
      </c>
    </row>
    <row r="166" spans="2:8" ht="14.25" hidden="1" customHeight="1" x14ac:dyDescent="0.2">
      <c r="B166" s="8">
        <v>1991000015</v>
      </c>
      <c r="D166" s="38" t="s">
        <v>245</v>
      </c>
      <c r="H166" s="2">
        <v>0</v>
      </c>
    </row>
    <row r="167" spans="2:8" ht="14.25" hidden="1" customHeight="1" x14ac:dyDescent="0.2">
      <c r="B167" s="8">
        <v>1991000016</v>
      </c>
      <c r="D167" s="38" t="s">
        <v>244</v>
      </c>
      <c r="H167" s="2">
        <v>0</v>
      </c>
    </row>
    <row r="168" spans="2:8" ht="14.25" hidden="1" customHeight="1" x14ac:dyDescent="0.2">
      <c r="B168" s="8">
        <v>1991000999</v>
      </c>
      <c r="D168" s="38" t="s">
        <v>243</v>
      </c>
      <c r="H168" s="2">
        <v>0</v>
      </c>
    </row>
    <row r="169" spans="2:8" ht="14.25" hidden="1" customHeight="1" x14ac:dyDescent="0.2">
      <c r="B169" s="8"/>
      <c r="D169" s="38"/>
    </row>
    <row r="170" spans="2:8" ht="14.25" customHeight="1" x14ac:dyDescent="0.2">
      <c r="B170" s="8"/>
      <c r="D170" s="18" t="s">
        <v>242</v>
      </c>
      <c r="E170" s="35"/>
      <c r="F170" s="35"/>
      <c r="H170" s="2">
        <f>SUM(H171:H177)</f>
        <v>149.19</v>
      </c>
    </row>
    <row r="171" spans="2:8" ht="14.25" hidden="1" customHeight="1" x14ac:dyDescent="0.2">
      <c r="B171" s="8">
        <v>1884500101</v>
      </c>
      <c r="D171" s="38" t="s">
        <v>241</v>
      </c>
      <c r="H171" s="2">
        <v>110.2</v>
      </c>
    </row>
    <row r="172" spans="2:8" ht="14.25" hidden="1" customHeight="1" x14ac:dyDescent="0.2">
      <c r="B172" s="8">
        <v>1884500150</v>
      </c>
      <c r="D172" s="38" t="s">
        <v>240</v>
      </c>
      <c r="H172" s="2">
        <v>38.99</v>
      </c>
    </row>
    <row r="173" spans="2:8" ht="14.25" hidden="1" customHeight="1" x14ac:dyDescent="0.2">
      <c r="B173" s="8">
        <v>1884500102</v>
      </c>
      <c r="D173" s="38" t="s">
        <v>239</v>
      </c>
      <c r="H173" s="2">
        <v>0</v>
      </c>
    </row>
    <row r="174" spans="2:8" ht="14.25" hidden="1" customHeight="1" x14ac:dyDescent="0.2">
      <c r="B174" s="8">
        <v>1884500103</v>
      </c>
      <c r="D174" s="38" t="s">
        <v>238</v>
      </c>
      <c r="H174" s="2">
        <v>0</v>
      </c>
    </row>
    <row r="175" spans="2:8" ht="14.25" hidden="1" customHeight="1" x14ac:dyDescent="0.2">
      <c r="B175" s="8">
        <v>1884500104</v>
      </c>
      <c r="D175" s="38" t="s">
        <v>237</v>
      </c>
      <c r="H175" s="2">
        <v>0</v>
      </c>
    </row>
    <row r="176" spans="2:8" ht="14.25" hidden="1" customHeight="1" x14ac:dyDescent="0.2">
      <c r="B176" s="8">
        <v>1884500105</v>
      </c>
      <c r="D176" s="42" t="s">
        <v>237</v>
      </c>
      <c r="E176" s="41"/>
      <c r="F176" s="41"/>
      <c r="G176" s="41"/>
      <c r="H176" s="2">
        <v>0</v>
      </c>
    </row>
    <row r="177" spans="1:8" ht="14.25" hidden="1" customHeight="1" x14ac:dyDescent="0.2">
      <c r="B177" s="8">
        <v>1884500106</v>
      </c>
      <c r="D177" s="38" t="s">
        <v>236</v>
      </c>
      <c r="H177" s="2">
        <v>0</v>
      </c>
    </row>
    <row r="178" spans="1:8" ht="14.25" hidden="1" customHeight="1" x14ac:dyDescent="0.2">
      <c r="A178" s="1" t="s">
        <v>97</v>
      </c>
      <c r="B178" s="8"/>
      <c r="D178" s="40" t="s">
        <v>235</v>
      </c>
    </row>
    <row r="179" spans="1:8" ht="14.25" hidden="1" customHeight="1" x14ac:dyDescent="0.2">
      <c r="B179" s="8"/>
      <c r="D179" s="39" t="s">
        <v>234</v>
      </c>
      <c r="H179" s="2">
        <f>SUM(H180:H184)</f>
        <v>0</v>
      </c>
    </row>
    <row r="180" spans="1:8" ht="14.25" hidden="1" customHeight="1" x14ac:dyDescent="0.2">
      <c r="B180" s="8">
        <v>1889000001</v>
      </c>
      <c r="D180" s="38" t="s">
        <v>233</v>
      </c>
      <c r="H180" s="2">
        <v>0</v>
      </c>
    </row>
    <row r="181" spans="1:8" ht="14.25" hidden="1" customHeight="1" x14ac:dyDescent="0.2">
      <c r="B181" s="8">
        <v>1889000002</v>
      </c>
      <c r="D181" s="38" t="s">
        <v>232</v>
      </c>
      <c r="H181" s="2">
        <v>0</v>
      </c>
    </row>
    <row r="182" spans="1:8" ht="14.25" hidden="1" customHeight="1" x14ac:dyDescent="0.2">
      <c r="B182" s="8">
        <v>1889000003</v>
      </c>
      <c r="D182" s="38" t="s">
        <v>231</v>
      </c>
      <c r="H182" s="2">
        <v>0</v>
      </c>
    </row>
    <row r="183" spans="1:8" ht="14.25" hidden="1" customHeight="1" x14ac:dyDescent="0.2">
      <c r="B183" s="8">
        <v>1889000004</v>
      </c>
      <c r="D183" s="38" t="s">
        <v>197</v>
      </c>
      <c r="H183" s="2">
        <v>0</v>
      </c>
    </row>
    <row r="184" spans="1:8" ht="14.25" hidden="1" customHeight="1" x14ac:dyDescent="0.2">
      <c r="B184" s="8">
        <v>1889000005</v>
      </c>
      <c r="D184" s="38" t="s">
        <v>230</v>
      </c>
      <c r="H184" s="2">
        <v>0</v>
      </c>
    </row>
    <row r="185" spans="1:8" ht="14.25" customHeight="1" x14ac:dyDescent="0.2">
      <c r="B185" s="8"/>
      <c r="D185" s="33" t="s">
        <v>207</v>
      </c>
      <c r="H185" s="34">
        <f>H11+H27+H34+H41+H46+H55+H63+H70+H74+H76+H79+H88+H93+H95+H131+H135+H137+H147+H151+H153+H155+H170+H179+H38+H85+H129+H32+H59+H52</f>
        <v>163373281.95000005</v>
      </c>
    </row>
    <row r="186" spans="1:8" ht="14.25" customHeight="1" x14ac:dyDescent="0.2">
      <c r="A186" s="1" t="s">
        <v>0</v>
      </c>
      <c r="B186" s="8"/>
      <c r="D186" s="33"/>
      <c r="H186" s="14"/>
    </row>
    <row r="187" spans="1:8" ht="14.25" customHeight="1" x14ac:dyDescent="0.2">
      <c r="A187" s="1" t="s">
        <v>97</v>
      </c>
      <c r="B187" s="8"/>
      <c r="D187" s="5" t="s">
        <v>106</v>
      </c>
    </row>
    <row r="188" spans="1:8" ht="14.25" customHeight="1" x14ac:dyDescent="0.2">
      <c r="A188" s="1" t="s">
        <v>97</v>
      </c>
      <c r="B188" s="13"/>
      <c r="D188" s="18" t="s">
        <v>229</v>
      </c>
    </row>
    <row r="189" spans="1:8" ht="14.25" customHeight="1" x14ac:dyDescent="0.2">
      <c r="A189" s="1" t="s">
        <v>97</v>
      </c>
      <c r="D189" s="17" t="s">
        <v>228</v>
      </c>
    </row>
    <row r="190" spans="1:8" ht="14.25" customHeight="1" x14ac:dyDescent="0.2">
      <c r="B190" s="8"/>
      <c r="D190" s="37" t="s">
        <v>227</v>
      </c>
      <c r="E190" s="35"/>
      <c r="F190" s="35"/>
      <c r="H190" s="2">
        <f>SUM(H191:H197)</f>
        <v>72601063.200000003</v>
      </c>
    </row>
    <row r="191" spans="1:8" ht="14.25" hidden="1" customHeight="1" x14ac:dyDescent="0.2">
      <c r="B191" s="8">
        <v>1311545001</v>
      </c>
      <c r="D191" s="36" t="s">
        <v>226</v>
      </c>
      <c r="E191" s="35"/>
      <c r="F191" s="35"/>
      <c r="H191" s="2">
        <v>52000000</v>
      </c>
    </row>
    <row r="192" spans="1:8" ht="14.25" hidden="1" customHeight="1" x14ac:dyDescent="0.2">
      <c r="B192" s="8">
        <v>1848800007</v>
      </c>
      <c r="D192" s="36" t="s">
        <v>225</v>
      </c>
      <c r="E192" s="35"/>
      <c r="F192" s="35"/>
      <c r="H192" s="2">
        <v>0</v>
      </c>
    </row>
    <row r="193" spans="1:8" ht="14.25" hidden="1" customHeight="1" x14ac:dyDescent="0.2">
      <c r="B193" s="8">
        <v>1848800008</v>
      </c>
      <c r="D193" s="36" t="s">
        <v>224</v>
      </c>
      <c r="E193" s="35"/>
      <c r="F193" s="35"/>
      <c r="H193" s="2">
        <v>0</v>
      </c>
    </row>
    <row r="194" spans="1:8" ht="14.25" hidden="1" customHeight="1" x14ac:dyDescent="0.2">
      <c r="B194" s="8">
        <v>1311545002</v>
      </c>
      <c r="D194" s="36" t="s">
        <v>223</v>
      </c>
      <c r="E194" s="35"/>
      <c r="F194" s="35"/>
      <c r="H194" s="2">
        <v>0</v>
      </c>
    </row>
    <row r="195" spans="1:8" ht="14.25" hidden="1" customHeight="1" x14ac:dyDescent="0.2">
      <c r="B195" s="8">
        <v>1311545003</v>
      </c>
      <c r="D195" s="36" t="s">
        <v>222</v>
      </c>
      <c r="E195" s="35"/>
      <c r="F195" s="35"/>
      <c r="H195" s="2">
        <v>-83179.11</v>
      </c>
    </row>
    <row r="196" spans="1:8" ht="14.25" hidden="1" customHeight="1" x14ac:dyDescent="0.2">
      <c r="B196" s="8">
        <v>1311545004</v>
      </c>
      <c r="D196" s="36" t="s">
        <v>221</v>
      </c>
      <c r="E196" s="35"/>
      <c r="F196" s="35"/>
      <c r="H196" s="2">
        <v>532380.34</v>
      </c>
    </row>
    <row r="197" spans="1:8" ht="14.25" hidden="1" customHeight="1" x14ac:dyDescent="0.2">
      <c r="B197" s="8">
        <v>1311545005</v>
      </c>
      <c r="D197" s="36" t="s">
        <v>220</v>
      </c>
      <c r="E197" s="35"/>
      <c r="F197" s="35"/>
      <c r="H197" s="2">
        <v>20151861.969999999</v>
      </c>
    </row>
    <row r="198" spans="1:8" ht="14.25" customHeight="1" x14ac:dyDescent="0.2">
      <c r="B198" s="8"/>
      <c r="D198" s="37" t="s">
        <v>219</v>
      </c>
      <c r="E198" s="35"/>
      <c r="F198" s="35"/>
      <c r="H198" s="2">
        <f>SUM(H199)</f>
        <v>276939.71000000002</v>
      </c>
    </row>
    <row r="199" spans="1:8" ht="14.25" hidden="1" customHeight="1" x14ac:dyDescent="0.2">
      <c r="B199" s="8">
        <v>1836000003</v>
      </c>
      <c r="D199" s="36" t="s">
        <v>218</v>
      </c>
      <c r="H199" s="2">
        <v>276939.71000000002</v>
      </c>
    </row>
    <row r="200" spans="1:8" ht="14.25" hidden="1" customHeight="1" x14ac:dyDescent="0.2">
      <c r="B200" s="8"/>
      <c r="D200" s="37" t="s">
        <v>217</v>
      </c>
      <c r="H200" s="2">
        <f>SUM(H201:H202)</f>
        <v>0</v>
      </c>
    </row>
    <row r="201" spans="1:8" ht="14.25" hidden="1" customHeight="1" x14ac:dyDescent="0.2">
      <c r="B201" s="8">
        <v>1311100001</v>
      </c>
      <c r="D201" s="36" t="s">
        <v>216</v>
      </c>
      <c r="E201" s="35"/>
      <c r="F201" s="35"/>
      <c r="H201" s="2">
        <v>0</v>
      </c>
    </row>
    <row r="202" spans="1:8" ht="14.25" hidden="1" customHeight="1" x14ac:dyDescent="0.2">
      <c r="B202" s="8">
        <v>1311100002</v>
      </c>
      <c r="D202" s="36" t="s">
        <v>215</v>
      </c>
      <c r="E202" s="35"/>
      <c r="F202" s="35"/>
      <c r="H202" s="2">
        <v>0</v>
      </c>
    </row>
    <row r="203" spans="1:8" ht="14.25" hidden="1" customHeight="1" x14ac:dyDescent="0.2">
      <c r="A203" s="1" t="s">
        <v>97</v>
      </c>
      <c r="B203" s="8"/>
      <c r="D203" s="17" t="s">
        <v>214</v>
      </c>
      <c r="E203" s="35"/>
      <c r="F203" s="35"/>
    </row>
    <row r="204" spans="1:8" ht="14.25" hidden="1" customHeight="1" x14ac:dyDescent="0.2">
      <c r="B204" s="8"/>
      <c r="D204" s="37" t="s">
        <v>213</v>
      </c>
      <c r="E204" s="35"/>
      <c r="F204" s="35"/>
      <c r="H204" s="2">
        <f>+SUM(H205:H206)</f>
        <v>0</v>
      </c>
    </row>
    <row r="205" spans="1:8" ht="14.25" hidden="1" customHeight="1" x14ac:dyDescent="0.2">
      <c r="B205" s="8">
        <v>1311540001</v>
      </c>
      <c r="D205" s="36" t="s">
        <v>212</v>
      </c>
      <c r="E205" s="35"/>
      <c r="F205" s="35"/>
      <c r="H205" s="2">
        <v>0</v>
      </c>
    </row>
    <row r="206" spans="1:8" ht="14.25" hidden="1" customHeight="1" x14ac:dyDescent="0.2">
      <c r="B206" s="8">
        <v>1311540005</v>
      </c>
      <c r="D206" s="36" t="s">
        <v>211</v>
      </c>
      <c r="E206" s="35"/>
      <c r="F206" s="35"/>
      <c r="H206" s="2">
        <v>0</v>
      </c>
    </row>
    <row r="207" spans="1:8" ht="14.25" hidden="1" customHeight="1" x14ac:dyDescent="0.2">
      <c r="B207" s="8"/>
      <c r="D207" s="18" t="s">
        <v>210</v>
      </c>
      <c r="E207" s="35"/>
      <c r="F207" s="35"/>
      <c r="H207" s="2">
        <f>SUM(H208:H210)</f>
        <v>0</v>
      </c>
    </row>
    <row r="208" spans="1:8" ht="14.25" hidden="1" customHeight="1" x14ac:dyDescent="0.2">
      <c r="B208" s="8">
        <v>1884000101</v>
      </c>
      <c r="D208" s="17" t="s">
        <v>102</v>
      </c>
      <c r="H208" s="2">
        <v>0</v>
      </c>
    </row>
    <row r="209" spans="1:8" ht="14.25" hidden="1" customHeight="1" x14ac:dyDescent="0.2">
      <c r="B209" s="8">
        <v>1884000102</v>
      </c>
      <c r="D209" s="17" t="s">
        <v>209</v>
      </c>
      <c r="H209" s="2">
        <v>0</v>
      </c>
    </row>
    <row r="210" spans="1:8" ht="14.25" hidden="1" customHeight="1" x14ac:dyDescent="0.2">
      <c r="B210" s="8">
        <v>1884000103</v>
      </c>
      <c r="D210" s="17" t="s">
        <v>208</v>
      </c>
      <c r="H210" s="2">
        <v>0</v>
      </c>
    </row>
    <row r="211" spans="1:8" ht="14.25" customHeight="1" x14ac:dyDescent="0.2">
      <c r="D211" s="33" t="s">
        <v>207</v>
      </c>
      <c r="H211" s="34">
        <f>H198+H207+H200+H190+H204</f>
        <v>72878002.909999996</v>
      </c>
    </row>
    <row r="212" spans="1:8" ht="14.25" customHeight="1" x14ac:dyDescent="0.2">
      <c r="A212" s="1" t="s">
        <v>0</v>
      </c>
      <c r="D212" s="33"/>
      <c r="H212" s="14"/>
    </row>
    <row r="213" spans="1:8" ht="14.25" customHeight="1" x14ac:dyDescent="0.2">
      <c r="A213" s="1" t="s">
        <v>97</v>
      </c>
      <c r="D213" s="32" t="s">
        <v>206</v>
      </c>
    </row>
    <row r="214" spans="1:8" ht="14.25" customHeight="1" x14ac:dyDescent="0.2">
      <c r="A214" s="1" t="s">
        <v>97</v>
      </c>
      <c r="D214" s="31" t="s">
        <v>205</v>
      </c>
    </row>
    <row r="215" spans="1:8" ht="14.25" customHeight="1" x14ac:dyDescent="0.2">
      <c r="D215" s="7" t="s">
        <v>204</v>
      </c>
      <c r="H215" s="2">
        <f>SUM(H216:H220)</f>
        <v>637531065.23000002</v>
      </c>
    </row>
    <row r="216" spans="1:8" ht="14.25" hidden="1" customHeight="1" x14ac:dyDescent="0.2">
      <c r="B216" s="8">
        <v>2100000302</v>
      </c>
      <c r="D216" s="29" t="s">
        <v>203</v>
      </c>
      <c r="H216" s="2">
        <v>637531065.23000002</v>
      </c>
    </row>
    <row r="217" spans="1:8" ht="14.25" hidden="1" customHeight="1" x14ac:dyDescent="0.2">
      <c r="B217" s="8">
        <v>2100000303</v>
      </c>
      <c r="D217" s="29" t="s">
        <v>202</v>
      </c>
      <c r="H217" s="2">
        <v>0</v>
      </c>
    </row>
    <row r="218" spans="1:8" ht="14.25" hidden="1" customHeight="1" x14ac:dyDescent="0.2">
      <c r="B218" s="8">
        <v>2100000306</v>
      </c>
      <c r="D218" s="29" t="s">
        <v>201</v>
      </c>
      <c r="H218" s="2">
        <v>0</v>
      </c>
    </row>
    <row r="219" spans="1:8" ht="14.25" hidden="1" customHeight="1" x14ac:dyDescent="0.2">
      <c r="B219" s="8">
        <v>2100000308</v>
      </c>
      <c r="D219" s="29" t="s">
        <v>200</v>
      </c>
      <c r="H219" s="2">
        <v>0</v>
      </c>
    </row>
    <row r="220" spans="1:8" ht="14.25" hidden="1" customHeight="1" x14ac:dyDescent="0.2">
      <c r="B220" s="8">
        <v>2100000309</v>
      </c>
      <c r="D220" s="29" t="s">
        <v>199</v>
      </c>
      <c r="H220" s="2">
        <v>0</v>
      </c>
    </row>
    <row r="221" spans="1:8" ht="14.25" customHeight="1" x14ac:dyDescent="0.2">
      <c r="D221" s="7" t="s">
        <v>134</v>
      </c>
      <c r="H221" s="2">
        <f>SUM(H222)</f>
        <v>406725.94</v>
      </c>
    </row>
    <row r="222" spans="1:8" ht="14.25" hidden="1" customHeight="1" x14ac:dyDescent="0.2">
      <c r="B222" s="8">
        <v>2100000305</v>
      </c>
      <c r="D222" s="30" t="s">
        <v>198</v>
      </c>
      <c r="H222" s="2">
        <v>406725.94</v>
      </c>
    </row>
    <row r="223" spans="1:8" ht="14.25" customHeight="1" x14ac:dyDescent="0.2">
      <c r="D223" s="7" t="s">
        <v>197</v>
      </c>
      <c r="H223" s="2">
        <f>SUM(H224:H225)</f>
        <v>35190037.259999998</v>
      </c>
    </row>
    <row r="224" spans="1:8" ht="14.25" hidden="1" customHeight="1" x14ac:dyDescent="0.2">
      <c r="B224" s="8">
        <v>2100000304</v>
      </c>
      <c r="D224" s="29" t="s">
        <v>196</v>
      </c>
      <c r="H224" s="2">
        <v>35190037.259999998</v>
      </c>
    </row>
    <row r="225" spans="1:8" ht="14.25" hidden="1" customHeight="1" x14ac:dyDescent="0.2">
      <c r="B225" s="8">
        <v>2100000307</v>
      </c>
      <c r="D225" s="29" t="s">
        <v>195</v>
      </c>
      <c r="H225" s="2">
        <v>0</v>
      </c>
    </row>
    <row r="226" spans="1:8" ht="14.25" hidden="1" customHeight="1" x14ac:dyDescent="0.2">
      <c r="D226" s="7" t="s">
        <v>194</v>
      </c>
      <c r="H226" s="2">
        <f>SUM(H227:H228)</f>
        <v>0</v>
      </c>
    </row>
    <row r="227" spans="1:8" ht="14.25" hidden="1" customHeight="1" x14ac:dyDescent="0.2">
      <c r="B227" s="8">
        <v>2221010003</v>
      </c>
      <c r="D227" s="30" t="s">
        <v>193</v>
      </c>
      <c r="H227" s="2">
        <v>0</v>
      </c>
    </row>
    <row r="228" spans="1:8" ht="14.25" hidden="1" customHeight="1" x14ac:dyDescent="0.2">
      <c r="B228" s="8">
        <v>2221010004</v>
      </c>
      <c r="D228" s="30" t="s">
        <v>192</v>
      </c>
      <c r="H228" s="2">
        <v>0</v>
      </c>
    </row>
    <row r="229" spans="1:8" ht="14.25" hidden="1" customHeight="1" x14ac:dyDescent="0.2">
      <c r="D229" s="7" t="s">
        <v>191</v>
      </c>
      <c r="H229" s="2">
        <f>SUM(H230)</f>
        <v>0</v>
      </c>
    </row>
    <row r="230" spans="1:8" ht="14.25" hidden="1" customHeight="1" x14ac:dyDescent="0.2">
      <c r="B230" s="8">
        <v>2100000301</v>
      </c>
      <c r="D230" s="29" t="s">
        <v>191</v>
      </c>
      <c r="H230" s="2">
        <v>0</v>
      </c>
    </row>
    <row r="231" spans="1:8" ht="14.25" customHeight="1" x14ac:dyDescent="0.2">
      <c r="D231" s="1" t="s">
        <v>100</v>
      </c>
      <c r="H231" s="16">
        <f>H215+H221+H223+H226+H229</f>
        <v>673127828.43000007</v>
      </c>
    </row>
    <row r="232" spans="1:8" ht="14.25" customHeight="1" x14ac:dyDescent="0.2">
      <c r="A232" s="1" t="s">
        <v>0</v>
      </c>
    </row>
    <row r="233" spans="1:8" ht="14.25" customHeight="1" thickBot="1" x14ac:dyDescent="0.25">
      <c r="A233" s="1" t="s">
        <v>190</v>
      </c>
      <c r="D233" s="5" t="s">
        <v>189</v>
      </c>
      <c r="H233" s="4">
        <f>H231+H185+H211</f>
        <v>909379113.29000008</v>
      </c>
    </row>
    <row r="234" spans="1:8" ht="14.25" customHeight="1" thickTop="1" thickBot="1" x14ac:dyDescent="0.25">
      <c r="A234" s="1" t="s">
        <v>0</v>
      </c>
      <c r="D234" s="28"/>
      <c r="E234" s="28"/>
      <c r="F234" s="28"/>
      <c r="G234" s="28"/>
      <c r="H234" s="27"/>
    </row>
    <row r="235" spans="1:8" ht="14.25" customHeight="1" x14ac:dyDescent="0.2">
      <c r="A235" s="1" t="s">
        <v>0</v>
      </c>
      <c r="D235" s="26" t="s">
        <v>188</v>
      </c>
      <c r="E235" s="25"/>
      <c r="F235" s="25"/>
      <c r="G235" s="25"/>
      <c r="H235" s="24"/>
    </row>
    <row r="236" spans="1:8" ht="14.25" customHeight="1" x14ac:dyDescent="0.2">
      <c r="A236" s="1" t="s">
        <v>0</v>
      </c>
      <c r="D236" s="5"/>
    </row>
    <row r="237" spans="1:8" ht="14.25" customHeight="1" x14ac:dyDescent="0.2">
      <c r="A237" s="1" t="s">
        <v>97</v>
      </c>
      <c r="D237" s="5" t="s">
        <v>187</v>
      </c>
    </row>
    <row r="238" spans="1:8" ht="14.25" customHeight="1" x14ac:dyDescent="0.2">
      <c r="D238" s="23" t="s">
        <v>186</v>
      </c>
      <c r="H238" s="2">
        <f>SUM(H239:H239)</f>
        <v>4296152.04</v>
      </c>
    </row>
    <row r="239" spans="1:8" ht="14.25" hidden="1" customHeight="1" x14ac:dyDescent="0.2">
      <c r="B239" s="8">
        <v>4931001002</v>
      </c>
      <c r="D239" s="22" t="s">
        <v>186</v>
      </c>
      <c r="H239" s="2">
        <v>4296152.04</v>
      </c>
    </row>
    <row r="240" spans="1:8" ht="14.25" customHeight="1" x14ac:dyDescent="0.2">
      <c r="D240" s="23" t="s">
        <v>185</v>
      </c>
      <c r="H240" s="2">
        <f>SUM(H241:H253)</f>
        <v>4568.1499999999996</v>
      </c>
    </row>
    <row r="241" spans="2:8" ht="14.25" hidden="1" customHeight="1" x14ac:dyDescent="0.2">
      <c r="B241" s="8">
        <v>4942010001</v>
      </c>
      <c r="D241" s="22" t="s">
        <v>184</v>
      </c>
      <c r="H241" s="2">
        <v>0</v>
      </c>
    </row>
    <row r="242" spans="2:8" ht="14.25" hidden="1" customHeight="1" x14ac:dyDescent="0.2">
      <c r="B242" s="8">
        <v>4942010002</v>
      </c>
      <c r="D242" s="22" t="s">
        <v>183</v>
      </c>
      <c r="H242" s="2">
        <v>0</v>
      </c>
    </row>
    <row r="243" spans="2:8" ht="14.25" hidden="1" customHeight="1" x14ac:dyDescent="0.2">
      <c r="B243" s="8">
        <v>4942010003</v>
      </c>
      <c r="D243" s="22" t="s">
        <v>182</v>
      </c>
      <c r="H243" s="2">
        <v>0</v>
      </c>
    </row>
    <row r="244" spans="2:8" ht="14.25" hidden="1" customHeight="1" x14ac:dyDescent="0.2">
      <c r="B244" s="8">
        <v>4942010004</v>
      </c>
      <c r="D244" s="22" t="s">
        <v>181</v>
      </c>
      <c r="H244" s="2">
        <v>0</v>
      </c>
    </row>
    <row r="245" spans="2:8" ht="14.25" hidden="1" customHeight="1" x14ac:dyDescent="0.2">
      <c r="B245" s="8">
        <v>4942010005</v>
      </c>
      <c r="D245" s="22" t="s">
        <v>180</v>
      </c>
      <c r="H245" s="2">
        <v>0</v>
      </c>
    </row>
    <row r="246" spans="2:8" ht="14.25" hidden="1" customHeight="1" x14ac:dyDescent="0.2">
      <c r="B246" s="8">
        <v>4942010006</v>
      </c>
      <c r="D246" s="22" t="s">
        <v>179</v>
      </c>
      <c r="H246" s="2">
        <v>0</v>
      </c>
    </row>
    <row r="247" spans="2:8" ht="14.25" hidden="1" customHeight="1" x14ac:dyDescent="0.2">
      <c r="B247" s="8">
        <v>4942015002</v>
      </c>
      <c r="D247" s="22" t="s">
        <v>178</v>
      </c>
      <c r="H247" s="2">
        <v>4568.1499999999996</v>
      </c>
    </row>
    <row r="248" spans="2:8" ht="14.25" hidden="1" customHeight="1" x14ac:dyDescent="0.2">
      <c r="B248" s="8">
        <v>4942015003</v>
      </c>
      <c r="D248" s="22" t="s">
        <v>177</v>
      </c>
      <c r="H248" s="2">
        <v>0</v>
      </c>
    </row>
    <row r="249" spans="2:8" ht="14.25" hidden="1" customHeight="1" x14ac:dyDescent="0.2">
      <c r="B249" s="8">
        <v>4942015005</v>
      </c>
      <c r="D249" s="22" t="s">
        <v>176</v>
      </c>
      <c r="H249" s="2">
        <v>0</v>
      </c>
    </row>
    <row r="250" spans="2:8" ht="14.25" hidden="1" customHeight="1" x14ac:dyDescent="0.2">
      <c r="B250" s="8">
        <v>4942015004</v>
      </c>
      <c r="D250" s="22" t="s">
        <v>175</v>
      </c>
      <c r="H250" s="2">
        <v>0</v>
      </c>
    </row>
    <row r="251" spans="2:8" ht="14.25" hidden="1" customHeight="1" x14ac:dyDescent="0.2">
      <c r="B251" s="8">
        <v>4942020002</v>
      </c>
      <c r="D251" s="22" t="s">
        <v>174</v>
      </c>
      <c r="H251" s="2">
        <v>0</v>
      </c>
    </row>
    <row r="252" spans="2:8" ht="14.25" hidden="1" customHeight="1" x14ac:dyDescent="0.2">
      <c r="B252" s="8">
        <v>4942025001</v>
      </c>
      <c r="D252" s="22" t="s">
        <v>173</v>
      </c>
      <c r="H252" s="2">
        <v>0</v>
      </c>
    </row>
    <row r="253" spans="2:8" ht="14.25" hidden="1" customHeight="1" x14ac:dyDescent="0.2">
      <c r="B253" s="8">
        <v>4942025002</v>
      </c>
      <c r="D253" s="22" t="s">
        <v>172</v>
      </c>
      <c r="H253" s="2">
        <v>0</v>
      </c>
    </row>
    <row r="254" spans="2:8" ht="14.25" hidden="1" customHeight="1" x14ac:dyDescent="0.2">
      <c r="B254" s="8"/>
      <c r="D254" s="23" t="s">
        <v>171</v>
      </c>
      <c r="H254" s="2">
        <f>H255</f>
        <v>0</v>
      </c>
    </row>
    <row r="255" spans="2:8" ht="14.25" hidden="1" customHeight="1" x14ac:dyDescent="0.2">
      <c r="B255" s="8">
        <v>4953500101</v>
      </c>
      <c r="D255" s="22" t="s">
        <v>170</v>
      </c>
      <c r="H255" s="2">
        <v>0</v>
      </c>
    </row>
    <row r="256" spans="2:8" ht="14.25" hidden="1" customHeight="1" x14ac:dyDescent="0.2">
      <c r="D256" s="23" t="s">
        <v>169</v>
      </c>
      <c r="H256" s="2">
        <f>SUM(H257:H260)</f>
        <v>0</v>
      </c>
    </row>
    <row r="257" spans="2:8" ht="14.25" hidden="1" customHeight="1" x14ac:dyDescent="0.2">
      <c r="B257" s="8">
        <v>4953001001</v>
      </c>
      <c r="D257" s="22" t="s">
        <v>168</v>
      </c>
      <c r="H257" s="2">
        <v>0</v>
      </c>
    </row>
    <row r="258" spans="2:8" ht="14.25" hidden="1" customHeight="1" x14ac:dyDescent="0.2">
      <c r="B258" s="8">
        <v>4953001002</v>
      </c>
      <c r="D258" s="22" t="s">
        <v>167</v>
      </c>
      <c r="H258" s="2">
        <v>0</v>
      </c>
    </row>
    <row r="259" spans="2:8" ht="14.25" hidden="1" customHeight="1" x14ac:dyDescent="0.2">
      <c r="B259" s="8">
        <v>4953001003</v>
      </c>
      <c r="D259" s="22" t="s">
        <v>166</v>
      </c>
      <c r="H259" s="2">
        <v>0</v>
      </c>
    </row>
    <row r="260" spans="2:8" ht="14.25" hidden="1" customHeight="1" x14ac:dyDescent="0.2">
      <c r="B260" s="8">
        <v>4953002001</v>
      </c>
      <c r="D260" s="22" t="s">
        <v>165</v>
      </c>
      <c r="H260" s="2">
        <v>0</v>
      </c>
    </row>
    <row r="261" spans="2:8" ht="14.25" hidden="1" customHeight="1" x14ac:dyDescent="0.2">
      <c r="D261" s="23" t="s">
        <v>164</v>
      </c>
      <c r="H261" s="2">
        <f>H262</f>
        <v>0</v>
      </c>
    </row>
    <row r="262" spans="2:8" ht="14.25" hidden="1" customHeight="1" x14ac:dyDescent="0.2">
      <c r="B262" s="3">
        <v>4959000080</v>
      </c>
      <c r="D262" s="22" t="s">
        <v>163</v>
      </c>
      <c r="H262" s="2">
        <v>0</v>
      </c>
    </row>
    <row r="263" spans="2:8" ht="14.25" customHeight="1" x14ac:dyDescent="0.2">
      <c r="D263" s="23" t="s">
        <v>162</v>
      </c>
      <c r="H263" s="2">
        <f>SUM(H264:H301)</f>
        <v>740247.79</v>
      </c>
    </row>
    <row r="264" spans="2:8" ht="14.25" hidden="1" customHeight="1" x14ac:dyDescent="0.2">
      <c r="B264" s="8">
        <v>4998310001</v>
      </c>
      <c r="D264" s="22" t="s">
        <v>161</v>
      </c>
      <c r="H264" s="2">
        <v>535425.93000000005</v>
      </c>
    </row>
    <row r="265" spans="2:8" ht="14.25" hidden="1" customHeight="1" x14ac:dyDescent="0.2">
      <c r="B265" s="8">
        <v>4931001003</v>
      </c>
      <c r="D265" s="22" t="s">
        <v>160</v>
      </c>
      <c r="H265" s="2">
        <v>0</v>
      </c>
    </row>
    <row r="266" spans="2:8" ht="14.25" hidden="1" customHeight="1" x14ac:dyDescent="0.2">
      <c r="B266" s="8">
        <v>4998310002</v>
      </c>
      <c r="D266" s="22" t="s">
        <v>159</v>
      </c>
      <c r="H266" s="2">
        <v>0</v>
      </c>
    </row>
    <row r="267" spans="2:8" ht="14.25" hidden="1" customHeight="1" x14ac:dyDescent="0.2">
      <c r="B267" s="8">
        <v>4998310003</v>
      </c>
      <c r="D267" s="22" t="s">
        <v>158</v>
      </c>
      <c r="H267" s="2">
        <v>0</v>
      </c>
    </row>
    <row r="268" spans="2:8" ht="14.25" hidden="1" customHeight="1" x14ac:dyDescent="0.2">
      <c r="B268" s="8">
        <v>4998310004</v>
      </c>
      <c r="D268" s="22" t="s">
        <v>157</v>
      </c>
      <c r="H268" s="2">
        <v>0</v>
      </c>
    </row>
    <row r="269" spans="2:8" ht="14.25" hidden="1" customHeight="1" x14ac:dyDescent="0.2">
      <c r="B269" s="8">
        <v>4998320001</v>
      </c>
      <c r="D269" s="22" t="s">
        <v>156</v>
      </c>
      <c r="H269" s="2">
        <v>0</v>
      </c>
    </row>
    <row r="270" spans="2:8" ht="14.25" hidden="1" customHeight="1" x14ac:dyDescent="0.2">
      <c r="B270" s="8">
        <v>4998000002</v>
      </c>
      <c r="D270" s="22" t="s">
        <v>155</v>
      </c>
      <c r="H270" s="2">
        <v>0</v>
      </c>
    </row>
    <row r="271" spans="2:8" ht="14.25" hidden="1" customHeight="1" x14ac:dyDescent="0.2">
      <c r="B271" s="8">
        <v>4993040006</v>
      </c>
      <c r="D271" s="22" t="s">
        <v>154</v>
      </c>
      <c r="H271" s="2">
        <v>0</v>
      </c>
    </row>
    <row r="272" spans="2:8" ht="14.25" hidden="1" customHeight="1" x14ac:dyDescent="0.2">
      <c r="B272" s="8">
        <v>4993040007</v>
      </c>
      <c r="D272" s="22" t="s">
        <v>153</v>
      </c>
      <c r="H272" s="2">
        <v>0</v>
      </c>
    </row>
    <row r="273" spans="2:8" ht="14.25" hidden="1" customHeight="1" x14ac:dyDescent="0.2">
      <c r="B273" s="8">
        <v>4993050001</v>
      </c>
      <c r="D273" s="22" t="s">
        <v>152</v>
      </c>
      <c r="H273" s="2">
        <v>88000</v>
      </c>
    </row>
    <row r="274" spans="2:8" ht="14.25" hidden="1" customHeight="1" x14ac:dyDescent="0.2">
      <c r="B274" s="8">
        <v>4993050002</v>
      </c>
      <c r="D274" s="22" t="s">
        <v>151</v>
      </c>
      <c r="H274" s="2">
        <v>0</v>
      </c>
    </row>
    <row r="275" spans="2:8" ht="14.25" hidden="1" customHeight="1" x14ac:dyDescent="0.2">
      <c r="B275" s="8">
        <v>4993050003</v>
      </c>
      <c r="D275" s="22" t="s">
        <v>150</v>
      </c>
      <c r="H275" s="2">
        <v>0</v>
      </c>
    </row>
    <row r="276" spans="2:8" ht="14.25" hidden="1" customHeight="1" x14ac:dyDescent="0.2">
      <c r="B276" s="8">
        <v>4993050004</v>
      </c>
      <c r="D276" s="22" t="s">
        <v>149</v>
      </c>
      <c r="H276" s="2">
        <v>0</v>
      </c>
    </row>
    <row r="277" spans="2:8" ht="14.25" hidden="1" customHeight="1" x14ac:dyDescent="0.2">
      <c r="B277" s="8">
        <v>4993050005</v>
      </c>
      <c r="D277" s="22" t="s">
        <v>148</v>
      </c>
      <c r="H277" s="2">
        <v>40477.29</v>
      </c>
    </row>
    <row r="278" spans="2:8" ht="14.25" hidden="1" customHeight="1" x14ac:dyDescent="0.2">
      <c r="B278" s="8">
        <v>4993050006</v>
      </c>
      <c r="D278" s="22" t="s">
        <v>147</v>
      </c>
      <c r="H278" s="2">
        <v>0</v>
      </c>
    </row>
    <row r="279" spans="2:8" ht="14.25" hidden="1" customHeight="1" x14ac:dyDescent="0.2">
      <c r="B279" s="8">
        <v>4993050007</v>
      </c>
      <c r="D279" s="22" t="s">
        <v>146</v>
      </c>
      <c r="H279" s="2">
        <v>0</v>
      </c>
    </row>
    <row r="280" spans="2:8" ht="14.25" hidden="1" customHeight="1" x14ac:dyDescent="0.2">
      <c r="B280" s="8">
        <v>4993050008</v>
      </c>
      <c r="D280" s="22" t="s">
        <v>145</v>
      </c>
      <c r="H280" s="2">
        <v>0</v>
      </c>
    </row>
    <row r="281" spans="2:8" ht="14.25" hidden="1" customHeight="1" x14ac:dyDescent="0.2">
      <c r="B281" s="8">
        <v>4993050009</v>
      </c>
      <c r="D281" s="22" t="s">
        <v>144</v>
      </c>
      <c r="H281" s="2">
        <v>0</v>
      </c>
    </row>
    <row r="282" spans="2:8" ht="14.25" hidden="1" customHeight="1" x14ac:dyDescent="0.2">
      <c r="B282" s="8">
        <v>4993050010</v>
      </c>
      <c r="D282" s="22" t="s">
        <v>143</v>
      </c>
      <c r="H282" s="2">
        <v>0</v>
      </c>
    </row>
    <row r="283" spans="2:8" ht="14.25" hidden="1" customHeight="1" x14ac:dyDescent="0.2">
      <c r="B283" s="8">
        <v>4993050011</v>
      </c>
      <c r="D283" s="22" t="s">
        <v>142</v>
      </c>
      <c r="H283" s="2">
        <v>0</v>
      </c>
    </row>
    <row r="284" spans="2:8" ht="14.25" hidden="1" customHeight="1" x14ac:dyDescent="0.2">
      <c r="B284" s="8">
        <v>4993050012</v>
      </c>
      <c r="D284" s="22" t="s">
        <v>141</v>
      </c>
      <c r="H284" s="2">
        <v>0</v>
      </c>
    </row>
    <row r="285" spans="2:8" ht="14.25" hidden="1" customHeight="1" x14ac:dyDescent="0.2">
      <c r="B285" s="8">
        <v>4993050013</v>
      </c>
      <c r="D285" s="22" t="s">
        <v>140</v>
      </c>
      <c r="H285" s="2">
        <v>0</v>
      </c>
    </row>
    <row r="286" spans="2:8" ht="14.25" hidden="1" customHeight="1" x14ac:dyDescent="0.2">
      <c r="B286" s="8">
        <v>4993050014</v>
      </c>
      <c r="D286" s="22" t="s">
        <v>139</v>
      </c>
      <c r="H286" s="2">
        <v>65000</v>
      </c>
    </row>
    <row r="287" spans="2:8" ht="14.25" hidden="1" customHeight="1" x14ac:dyDescent="0.2">
      <c r="B287" s="8">
        <v>4993050015</v>
      </c>
      <c r="D287" s="22" t="s">
        <v>138</v>
      </c>
      <c r="H287" s="2">
        <v>0</v>
      </c>
    </row>
    <row r="288" spans="2:8" ht="14.25" hidden="1" customHeight="1" x14ac:dyDescent="0.2">
      <c r="B288" s="8">
        <v>4993050016</v>
      </c>
      <c r="D288" s="22" t="s">
        <v>137</v>
      </c>
      <c r="H288" s="2">
        <v>0</v>
      </c>
    </row>
    <row r="289" spans="2:8" ht="14.25" hidden="1" customHeight="1" x14ac:dyDescent="0.2">
      <c r="B289" s="8">
        <v>4993050017</v>
      </c>
      <c r="D289" s="22" t="s">
        <v>136</v>
      </c>
      <c r="H289" s="2">
        <v>11344.57</v>
      </c>
    </row>
    <row r="290" spans="2:8" ht="14.25" hidden="1" customHeight="1" x14ac:dyDescent="0.2">
      <c r="B290" s="8">
        <v>4993050018</v>
      </c>
      <c r="D290" s="22" t="s">
        <v>135</v>
      </c>
      <c r="H290" s="2">
        <v>0</v>
      </c>
    </row>
    <row r="291" spans="2:8" ht="14.25" hidden="1" customHeight="1" x14ac:dyDescent="0.2">
      <c r="B291" s="8">
        <v>4993050019</v>
      </c>
      <c r="D291" s="22" t="s">
        <v>134</v>
      </c>
      <c r="H291" s="2">
        <v>0</v>
      </c>
    </row>
    <row r="292" spans="2:8" ht="14.25" hidden="1" customHeight="1" x14ac:dyDescent="0.2">
      <c r="B292" s="8">
        <v>4993050024</v>
      </c>
      <c r="D292" s="22" t="s">
        <v>133</v>
      </c>
      <c r="H292" s="2">
        <v>0</v>
      </c>
    </row>
    <row r="293" spans="2:8" ht="14.25" hidden="1" customHeight="1" x14ac:dyDescent="0.2">
      <c r="B293" s="8">
        <v>4993050020</v>
      </c>
      <c r="D293" s="22" t="s">
        <v>132</v>
      </c>
      <c r="H293" s="2">
        <v>0</v>
      </c>
    </row>
    <row r="294" spans="2:8" ht="14.25" hidden="1" customHeight="1" x14ac:dyDescent="0.2">
      <c r="B294" s="8">
        <v>4993050021</v>
      </c>
      <c r="D294" s="22" t="s">
        <v>131</v>
      </c>
      <c r="H294" s="2">
        <v>0</v>
      </c>
    </row>
    <row r="295" spans="2:8" ht="14.25" hidden="1" customHeight="1" x14ac:dyDescent="0.2">
      <c r="B295" s="8">
        <v>4993050022</v>
      </c>
      <c r="D295" s="22" t="s">
        <v>130</v>
      </c>
      <c r="H295" s="2">
        <v>0</v>
      </c>
    </row>
    <row r="296" spans="2:8" ht="14.25" hidden="1" customHeight="1" x14ac:dyDescent="0.2">
      <c r="B296" s="8">
        <v>4993050023</v>
      </c>
      <c r="D296" s="22" t="s">
        <v>129</v>
      </c>
      <c r="H296" s="2">
        <v>0</v>
      </c>
    </row>
    <row r="297" spans="2:8" ht="14.25" hidden="1" customHeight="1" x14ac:dyDescent="0.2">
      <c r="B297" s="8">
        <v>4993050025</v>
      </c>
      <c r="D297" s="22" t="s">
        <v>128</v>
      </c>
      <c r="H297" s="2">
        <v>0</v>
      </c>
    </row>
    <row r="298" spans="2:8" ht="14.25" hidden="1" customHeight="1" x14ac:dyDescent="0.2">
      <c r="B298" s="8">
        <v>4993050026</v>
      </c>
      <c r="D298" s="22" t="s">
        <v>127</v>
      </c>
      <c r="H298" s="2">
        <v>0</v>
      </c>
    </row>
    <row r="299" spans="2:8" ht="14.25" hidden="1" customHeight="1" x14ac:dyDescent="0.2">
      <c r="B299" s="8">
        <v>4993050100</v>
      </c>
      <c r="D299" s="22" t="s">
        <v>126</v>
      </c>
      <c r="H299" s="2">
        <v>0</v>
      </c>
    </row>
    <row r="300" spans="2:8" ht="14.25" hidden="1" customHeight="1" x14ac:dyDescent="0.2">
      <c r="B300" s="8">
        <v>4993050999</v>
      </c>
      <c r="D300" s="22" t="s">
        <v>125</v>
      </c>
      <c r="H300" s="2">
        <v>0</v>
      </c>
    </row>
    <row r="301" spans="2:8" ht="14.25" hidden="1" customHeight="1" x14ac:dyDescent="0.2">
      <c r="B301" s="8">
        <v>4999200999</v>
      </c>
      <c r="D301" s="22" t="s">
        <v>125</v>
      </c>
      <c r="H301" s="2">
        <v>0</v>
      </c>
    </row>
    <row r="302" spans="2:8" ht="14.25" hidden="1" customHeight="1" x14ac:dyDescent="0.2">
      <c r="D302" s="23" t="s">
        <v>124</v>
      </c>
      <c r="H302" s="2">
        <f>SUM(H303:H305)</f>
        <v>0</v>
      </c>
    </row>
    <row r="303" spans="2:8" ht="14.25" hidden="1" customHeight="1" x14ac:dyDescent="0.2">
      <c r="B303" s="8">
        <v>4954001001</v>
      </c>
      <c r="D303" s="22" t="s">
        <v>123</v>
      </c>
      <c r="H303" s="2">
        <v>0</v>
      </c>
    </row>
    <row r="304" spans="2:8" ht="14.25" hidden="1" customHeight="1" x14ac:dyDescent="0.2">
      <c r="B304" s="8">
        <v>4953001008</v>
      </c>
      <c r="D304" s="22" t="s">
        <v>123</v>
      </c>
      <c r="H304" s="2">
        <v>0</v>
      </c>
    </row>
    <row r="305" spans="2:8" ht="14.25" hidden="1" customHeight="1" x14ac:dyDescent="0.2">
      <c r="B305" s="8">
        <v>4954001002</v>
      </c>
      <c r="D305" s="22" t="s">
        <v>122</v>
      </c>
      <c r="H305" s="2">
        <v>0</v>
      </c>
    </row>
    <row r="306" spans="2:8" ht="14.25" hidden="1" customHeight="1" x14ac:dyDescent="0.2">
      <c r="D306" s="22" t="s">
        <v>121</v>
      </c>
      <c r="H306" s="2">
        <f>SUM(H307:H310)</f>
        <v>0</v>
      </c>
    </row>
    <row r="307" spans="2:8" ht="14.25" hidden="1" customHeight="1" x14ac:dyDescent="0.2">
      <c r="B307" s="8">
        <v>4993040001</v>
      </c>
      <c r="D307" s="22" t="s">
        <v>121</v>
      </c>
      <c r="H307" s="2">
        <v>0</v>
      </c>
    </row>
    <row r="308" spans="2:8" ht="14.25" hidden="1" customHeight="1" x14ac:dyDescent="0.2">
      <c r="B308" s="8">
        <v>4993040002</v>
      </c>
      <c r="D308" s="22" t="s">
        <v>120</v>
      </c>
      <c r="H308" s="2">
        <v>0</v>
      </c>
    </row>
    <row r="309" spans="2:8" ht="14.25" hidden="1" customHeight="1" x14ac:dyDescent="0.2">
      <c r="B309" s="8">
        <v>4993040003</v>
      </c>
      <c r="D309" s="22" t="s">
        <v>119</v>
      </c>
      <c r="H309" s="2">
        <v>0</v>
      </c>
    </row>
    <row r="310" spans="2:8" ht="14.25" hidden="1" customHeight="1" x14ac:dyDescent="0.2">
      <c r="B310" s="8">
        <v>4993040004</v>
      </c>
      <c r="D310" s="22" t="s">
        <v>118</v>
      </c>
      <c r="H310" s="2">
        <v>0</v>
      </c>
    </row>
    <row r="311" spans="2:8" ht="14.25" hidden="1" customHeight="1" x14ac:dyDescent="0.2">
      <c r="B311" s="8"/>
      <c r="D311" s="22" t="s">
        <v>117</v>
      </c>
      <c r="H311" s="2">
        <f>SUM(H312)</f>
        <v>0</v>
      </c>
    </row>
    <row r="312" spans="2:8" ht="14.25" hidden="1" customHeight="1" x14ac:dyDescent="0.2">
      <c r="B312" s="8">
        <v>4993040005</v>
      </c>
      <c r="D312" s="22" t="s">
        <v>116</v>
      </c>
      <c r="H312" s="2">
        <v>0</v>
      </c>
    </row>
    <row r="313" spans="2:8" ht="14.25" customHeight="1" x14ac:dyDescent="0.2">
      <c r="D313" s="23" t="s">
        <v>115</v>
      </c>
      <c r="H313" s="2">
        <f>SUM(H314:H315)</f>
        <v>165639269.14999998</v>
      </c>
    </row>
    <row r="314" spans="2:8" ht="14.25" hidden="1" customHeight="1" x14ac:dyDescent="0.2">
      <c r="B314" s="3">
        <v>4621000001</v>
      </c>
      <c r="D314" s="22" t="s">
        <v>114</v>
      </c>
      <c r="H314" s="2">
        <v>168600344.22999999</v>
      </c>
    </row>
    <row r="315" spans="2:8" ht="14.25" hidden="1" customHeight="1" x14ac:dyDescent="0.2">
      <c r="B315" s="3">
        <v>4621000002</v>
      </c>
      <c r="D315" s="22" t="s">
        <v>110</v>
      </c>
      <c r="H315" s="2">
        <v>-2961075.08</v>
      </c>
    </row>
    <row r="316" spans="2:8" ht="14.25" customHeight="1" x14ac:dyDescent="0.2">
      <c r="D316" s="23" t="s">
        <v>113</v>
      </c>
      <c r="H316" s="2">
        <f>SUM(H317:H319)</f>
        <v>96105419.140000001</v>
      </c>
    </row>
    <row r="317" spans="2:8" ht="14.25" hidden="1" customHeight="1" x14ac:dyDescent="0.2">
      <c r="B317" s="8">
        <v>4671000001</v>
      </c>
      <c r="D317" s="22" t="s">
        <v>112</v>
      </c>
      <c r="H317" s="2">
        <v>96105419.140000001</v>
      </c>
    </row>
    <row r="318" spans="2:8" ht="14.25" hidden="1" customHeight="1" x14ac:dyDescent="0.2">
      <c r="B318" s="8">
        <v>4671000002</v>
      </c>
      <c r="D318" s="22" t="s">
        <v>111</v>
      </c>
      <c r="H318" s="2">
        <v>0</v>
      </c>
    </row>
    <row r="319" spans="2:8" ht="14.25" hidden="1" customHeight="1" x14ac:dyDescent="0.2">
      <c r="B319" s="8">
        <v>4671000003</v>
      </c>
      <c r="D319" s="22" t="s">
        <v>110</v>
      </c>
      <c r="H319" s="2">
        <v>0</v>
      </c>
    </row>
    <row r="320" spans="2:8" ht="14.25" hidden="1" customHeight="1" x14ac:dyDescent="0.2">
      <c r="B320" s="10"/>
      <c r="D320" s="21" t="s">
        <v>109</v>
      </c>
      <c r="H320" s="2">
        <f>+H321</f>
        <v>0</v>
      </c>
    </row>
    <row r="321" spans="1:8" ht="14.25" hidden="1" customHeight="1" x14ac:dyDescent="0.2">
      <c r="B321" s="10">
        <v>4200000001</v>
      </c>
      <c r="D321" s="9" t="s">
        <v>109</v>
      </c>
      <c r="H321" s="2">
        <v>0</v>
      </c>
    </row>
    <row r="322" spans="1:8" ht="14.25" hidden="1" customHeight="1" x14ac:dyDescent="0.2">
      <c r="B322" s="10"/>
      <c r="D322" s="21" t="s">
        <v>108</v>
      </c>
      <c r="H322" s="2">
        <f>+H323+H324</f>
        <v>0</v>
      </c>
    </row>
    <row r="323" spans="1:8" ht="14.25" hidden="1" customHeight="1" x14ac:dyDescent="0.2">
      <c r="B323" s="10">
        <v>4954000007</v>
      </c>
      <c r="D323" s="21" t="s">
        <v>107</v>
      </c>
      <c r="H323" s="2">
        <v>0</v>
      </c>
    </row>
    <row r="324" spans="1:8" ht="14.25" hidden="1" customHeight="1" x14ac:dyDescent="0.2">
      <c r="B324" s="10">
        <v>4959000011</v>
      </c>
      <c r="D324" s="9" t="s">
        <v>107</v>
      </c>
      <c r="H324" s="2">
        <v>0</v>
      </c>
    </row>
    <row r="325" spans="1:8" ht="14.25" customHeight="1" x14ac:dyDescent="0.2">
      <c r="D325" s="1" t="s">
        <v>100</v>
      </c>
      <c r="H325" s="16">
        <f>H238+H240+H256+H263+H302+H306+H313+H316+H311+H261+H254+H320+H322</f>
        <v>266785656.26999998</v>
      </c>
    </row>
    <row r="326" spans="1:8" ht="14.25" customHeight="1" x14ac:dyDescent="0.2">
      <c r="A326" s="1" t="s">
        <v>0</v>
      </c>
      <c r="H326" s="15"/>
    </row>
    <row r="327" spans="1:8" ht="14.25" hidden="1" customHeight="1" x14ac:dyDescent="0.2">
      <c r="A327" s="1" t="s">
        <v>97</v>
      </c>
      <c r="D327" s="20" t="s">
        <v>106</v>
      </c>
      <c r="H327" s="19"/>
    </row>
    <row r="328" spans="1:8" ht="14.25" hidden="1" customHeight="1" x14ac:dyDescent="0.2">
      <c r="D328" s="18" t="s">
        <v>105</v>
      </c>
      <c r="H328" s="2">
        <f>H329</f>
        <v>0</v>
      </c>
    </row>
    <row r="329" spans="1:8" ht="14.25" hidden="1" customHeight="1" x14ac:dyDescent="0.2">
      <c r="B329" s="8">
        <v>4993030001</v>
      </c>
      <c r="D329" s="17" t="s">
        <v>104</v>
      </c>
      <c r="H329" s="2">
        <v>0</v>
      </c>
    </row>
    <row r="330" spans="1:8" ht="14.25" hidden="1" customHeight="1" x14ac:dyDescent="0.2">
      <c r="D330" s="18" t="s">
        <v>103</v>
      </c>
      <c r="H330" s="2">
        <f>SUM(H331:H332)</f>
        <v>0</v>
      </c>
    </row>
    <row r="331" spans="1:8" ht="14.25" hidden="1" customHeight="1" x14ac:dyDescent="0.2">
      <c r="B331" s="8">
        <v>4993020001</v>
      </c>
      <c r="D331" s="17" t="s">
        <v>102</v>
      </c>
      <c r="H331" s="2">
        <v>0</v>
      </c>
    </row>
    <row r="332" spans="1:8" ht="14.25" hidden="1" customHeight="1" x14ac:dyDescent="0.2">
      <c r="B332" s="8">
        <v>4993020002</v>
      </c>
      <c r="D332" s="17" t="s">
        <v>101</v>
      </c>
      <c r="H332" s="2">
        <v>0</v>
      </c>
    </row>
    <row r="333" spans="1:8" ht="14.25" hidden="1" customHeight="1" x14ac:dyDescent="0.2">
      <c r="D333" s="1" t="s">
        <v>100</v>
      </c>
      <c r="H333" s="16">
        <f>H328+H330</f>
        <v>0</v>
      </c>
    </row>
    <row r="334" spans="1:8" ht="14.25" customHeight="1" x14ac:dyDescent="0.2">
      <c r="A334" s="1" t="s">
        <v>0</v>
      </c>
    </row>
    <row r="335" spans="1:8" ht="14.25" customHeight="1" thickBot="1" x14ac:dyDescent="0.25">
      <c r="A335" s="1" t="s">
        <v>99</v>
      </c>
      <c r="D335" s="5" t="s">
        <v>98</v>
      </c>
      <c r="H335" s="4">
        <f>H325+H333</f>
        <v>266785656.26999998</v>
      </c>
    </row>
    <row r="336" spans="1:8" ht="14.25" customHeight="1" thickTop="1" x14ac:dyDescent="0.2">
      <c r="A336" s="1" t="s">
        <v>0</v>
      </c>
      <c r="D336" s="5"/>
    </row>
    <row r="337" spans="1:11" ht="14.25" customHeight="1" x14ac:dyDescent="0.2">
      <c r="A337" s="1" t="s">
        <v>97</v>
      </c>
      <c r="D337" s="5" t="s">
        <v>96</v>
      </c>
      <c r="H337" s="15"/>
    </row>
    <row r="338" spans="1:11" ht="14.25" customHeight="1" x14ac:dyDescent="0.2">
      <c r="D338" s="12" t="s">
        <v>95</v>
      </c>
      <c r="H338" s="14">
        <f>SUM(H339:H340)</f>
        <v>631973314.73000002</v>
      </c>
    </row>
    <row r="339" spans="1:11" ht="14.25" hidden="1" customHeight="1" x14ac:dyDescent="0.2">
      <c r="B339" s="13">
        <v>6117050004</v>
      </c>
      <c r="D339" s="7" t="s">
        <v>94</v>
      </c>
      <c r="H339" s="11">
        <v>0</v>
      </c>
    </row>
    <row r="340" spans="1:11" ht="14.25" hidden="1" customHeight="1" x14ac:dyDescent="0.2">
      <c r="B340" s="13">
        <v>6117050001</v>
      </c>
      <c r="D340" s="7" t="s">
        <v>93</v>
      </c>
      <c r="H340" s="14">
        <v>631973314.73000002</v>
      </c>
    </row>
    <row r="341" spans="1:11" ht="14.25" hidden="1" customHeight="1" x14ac:dyDescent="0.2">
      <c r="B341" s="13"/>
      <c r="D341" s="12" t="s">
        <v>92</v>
      </c>
      <c r="H341" s="14">
        <f>SUM(H342)</f>
        <v>0</v>
      </c>
    </row>
    <row r="342" spans="1:11" ht="14.25" hidden="1" customHeight="1" x14ac:dyDescent="0.2">
      <c r="B342" s="13">
        <v>6117050002</v>
      </c>
      <c r="D342" s="7" t="s">
        <v>91</v>
      </c>
      <c r="H342" s="11">
        <v>0</v>
      </c>
    </row>
    <row r="343" spans="1:11" ht="14.25" customHeight="1" x14ac:dyDescent="0.2">
      <c r="B343" s="13"/>
      <c r="D343" s="12" t="s">
        <v>90</v>
      </c>
      <c r="H343" s="14">
        <f>SUM(H344)</f>
        <v>-23758249.75</v>
      </c>
    </row>
    <row r="344" spans="1:11" ht="14.25" hidden="1" customHeight="1" x14ac:dyDescent="0.2">
      <c r="B344" s="13">
        <v>6117050003</v>
      </c>
      <c r="D344" s="7" t="s">
        <v>90</v>
      </c>
      <c r="H344" s="11">
        <v>-23758249.75</v>
      </c>
    </row>
    <row r="345" spans="1:11" ht="14.25" hidden="1" customHeight="1" x14ac:dyDescent="0.2">
      <c r="B345" s="13"/>
      <c r="D345" s="12" t="s">
        <v>89</v>
      </c>
      <c r="H345" s="14">
        <f>SUM(H346:H347)</f>
        <v>0</v>
      </c>
    </row>
    <row r="346" spans="1:11" ht="14.25" hidden="1" customHeight="1" x14ac:dyDescent="0.2">
      <c r="B346" s="13">
        <v>6117050005</v>
      </c>
      <c r="D346" s="7" t="s">
        <v>89</v>
      </c>
      <c r="H346" s="14">
        <v>0</v>
      </c>
    </row>
    <row r="347" spans="1:11" ht="14.25" hidden="1" customHeight="1" x14ac:dyDescent="0.2">
      <c r="B347" s="13">
        <v>6181000002</v>
      </c>
      <c r="D347" s="7" t="s">
        <v>89</v>
      </c>
      <c r="H347" s="14">
        <v>0</v>
      </c>
    </row>
    <row r="348" spans="1:11" ht="14.25" hidden="1" customHeight="1" x14ac:dyDescent="0.2">
      <c r="B348" s="13"/>
      <c r="D348" s="12" t="s">
        <v>88</v>
      </c>
      <c r="H348" s="11">
        <f>SUM(H349:H350)</f>
        <v>0</v>
      </c>
    </row>
    <row r="349" spans="1:11" ht="14.25" hidden="1" customHeight="1" x14ac:dyDescent="0.2">
      <c r="B349" s="13">
        <v>6115050101</v>
      </c>
      <c r="D349" s="7" t="s">
        <v>87</v>
      </c>
      <c r="H349" s="11">
        <v>0</v>
      </c>
    </row>
    <row r="350" spans="1:11" ht="14.25" hidden="1" customHeight="1" x14ac:dyDescent="0.2">
      <c r="B350" s="13">
        <v>6115050102</v>
      </c>
      <c r="D350" s="7" t="s">
        <v>86</v>
      </c>
      <c r="H350" s="11">
        <v>0</v>
      </c>
    </row>
    <row r="351" spans="1:11" ht="14.25" customHeight="1" x14ac:dyDescent="0.2">
      <c r="B351" s="13"/>
      <c r="D351" s="12" t="s">
        <v>85</v>
      </c>
      <c r="H351" s="11">
        <f>SUM(H352:H353)</f>
        <v>35190037.259999998</v>
      </c>
      <c r="K351" s="144"/>
    </row>
    <row r="352" spans="1:11" ht="14.25" hidden="1" customHeight="1" x14ac:dyDescent="0.2">
      <c r="B352" s="13">
        <v>6183000108</v>
      </c>
      <c r="D352" s="7" t="s">
        <v>84</v>
      </c>
      <c r="H352" s="11">
        <v>35190037.259999998</v>
      </c>
      <c r="K352" s="144"/>
    </row>
    <row r="353" spans="2:11" ht="14.25" hidden="1" customHeight="1" x14ac:dyDescent="0.2">
      <c r="B353" s="8">
        <v>6181500001</v>
      </c>
      <c r="D353" s="7" t="s">
        <v>84</v>
      </c>
      <c r="H353" s="11">
        <v>0</v>
      </c>
      <c r="K353" s="144"/>
    </row>
    <row r="354" spans="2:11" ht="14.25" customHeight="1" x14ac:dyDescent="0.2">
      <c r="B354" s="13"/>
      <c r="D354" s="12" t="s">
        <v>83</v>
      </c>
      <c r="H354" s="11">
        <f>SUM(H355:H439)</f>
        <v>-811645.21999999241</v>
      </c>
      <c r="K354" s="144"/>
    </row>
    <row r="355" spans="2:11" ht="14.25" hidden="1" customHeight="1" x14ac:dyDescent="0.2">
      <c r="B355" s="8">
        <v>6181000004</v>
      </c>
      <c r="D355" s="7" t="s">
        <v>82</v>
      </c>
      <c r="H355" s="2">
        <v>0</v>
      </c>
      <c r="K355" s="144"/>
    </row>
    <row r="356" spans="2:11" ht="14.25" hidden="1" customHeight="1" x14ac:dyDescent="0.2">
      <c r="B356" s="8">
        <v>6181500002</v>
      </c>
      <c r="D356" s="7" t="s">
        <v>30</v>
      </c>
      <c r="H356" s="2">
        <v>0</v>
      </c>
      <c r="K356" s="144"/>
    </row>
    <row r="357" spans="2:11" ht="14.25" hidden="1" customHeight="1" x14ac:dyDescent="0.2">
      <c r="B357" s="8">
        <v>6181500003</v>
      </c>
      <c r="D357" s="7" t="s">
        <v>66</v>
      </c>
      <c r="H357" s="2">
        <v>0</v>
      </c>
      <c r="K357" s="144"/>
    </row>
    <row r="358" spans="2:11" ht="14.25" hidden="1" customHeight="1" x14ac:dyDescent="0.2">
      <c r="B358" s="8">
        <v>6181500004</v>
      </c>
      <c r="D358" s="7" t="s">
        <v>81</v>
      </c>
      <c r="H358" s="2">
        <v>0</v>
      </c>
      <c r="K358" s="144"/>
    </row>
    <row r="359" spans="2:11" ht="14.25" hidden="1" customHeight="1" x14ac:dyDescent="0.2">
      <c r="B359" s="8">
        <v>6181500005</v>
      </c>
      <c r="D359" s="7" t="s">
        <v>80</v>
      </c>
      <c r="H359" s="2">
        <v>0</v>
      </c>
      <c r="K359" s="144"/>
    </row>
    <row r="360" spans="2:11" ht="14.25" hidden="1" customHeight="1" x14ac:dyDescent="0.2">
      <c r="B360" s="8">
        <v>6181500006</v>
      </c>
      <c r="D360" s="7" t="s">
        <v>79</v>
      </c>
      <c r="H360" s="2">
        <v>0</v>
      </c>
      <c r="K360" s="144"/>
    </row>
    <row r="361" spans="2:11" ht="14.25" hidden="1" customHeight="1" x14ac:dyDescent="0.2">
      <c r="B361" s="8">
        <v>6181500007</v>
      </c>
      <c r="D361" s="7" t="s">
        <v>78</v>
      </c>
      <c r="H361" s="2">
        <v>0</v>
      </c>
      <c r="K361" s="144"/>
    </row>
    <row r="362" spans="2:11" ht="14.25" hidden="1" customHeight="1" x14ac:dyDescent="0.2">
      <c r="B362" s="8">
        <v>6181500008</v>
      </c>
      <c r="D362" s="7" t="s">
        <v>77</v>
      </c>
      <c r="H362" s="2">
        <v>0</v>
      </c>
      <c r="K362" s="144"/>
    </row>
    <row r="363" spans="2:11" ht="14.25" hidden="1" customHeight="1" x14ac:dyDescent="0.2">
      <c r="B363" s="8">
        <v>6181500009</v>
      </c>
      <c r="D363" s="7" t="s">
        <v>76</v>
      </c>
      <c r="H363" s="2">
        <v>0</v>
      </c>
      <c r="K363" s="144"/>
    </row>
    <row r="364" spans="2:11" ht="14.25" hidden="1" customHeight="1" x14ac:dyDescent="0.2">
      <c r="B364" s="8">
        <v>6181000001</v>
      </c>
      <c r="D364" s="7" t="s">
        <v>75</v>
      </c>
      <c r="H364" s="2">
        <v>0</v>
      </c>
      <c r="K364" s="144"/>
    </row>
    <row r="365" spans="2:11" ht="14.25" hidden="1" customHeight="1" x14ac:dyDescent="0.2">
      <c r="B365" s="8">
        <v>6181000003</v>
      </c>
      <c r="D365" s="7" t="s">
        <v>74</v>
      </c>
      <c r="H365" s="2">
        <v>0</v>
      </c>
      <c r="K365" s="144"/>
    </row>
    <row r="366" spans="2:11" ht="14.25" hidden="1" customHeight="1" x14ac:dyDescent="0.2">
      <c r="B366" s="8">
        <v>6181000005</v>
      </c>
      <c r="D366" s="7" t="s">
        <v>73</v>
      </c>
      <c r="H366" s="2">
        <v>92778933.829999998</v>
      </c>
      <c r="K366" s="144"/>
    </row>
    <row r="367" spans="2:11" ht="14.25" hidden="1" customHeight="1" x14ac:dyDescent="0.2">
      <c r="B367" s="8">
        <v>6181000006</v>
      </c>
      <c r="D367" s="7" t="s">
        <v>72</v>
      </c>
      <c r="H367" s="2">
        <v>26715687.789999999</v>
      </c>
      <c r="K367" s="144"/>
    </row>
    <row r="368" spans="2:11" ht="14.25" hidden="1" customHeight="1" x14ac:dyDescent="0.2">
      <c r="B368" s="8">
        <v>6181000010</v>
      </c>
      <c r="D368" s="7" t="s">
        <v>71</v>
      </c>
      <c r="H368" s="2">
        <v>0</v>
      </c>
      <c r="K368" s="144"/>
    </row>
    <row r="369" spans="2:11" ht="14.25" hidden="1" customHeight="1" x14ac:dyDescent="0.2">
      <c r="B369" s="8">
        <v>6181000011</v>
      </c>
      <c r="D369" s="7" t="s">
        <v>6</v>
      </c>
      <c r="H369" s="2">
        <v>0</v>
      </c>
      <c r="K369" s="144"/>
    </row>
    <row r="370" spans="2:11" ht="14.25" hidden="1" customHeight="1" x14ac:dyDescent="0.2">
      <c r="B370" s="8">
        <v>6182000101</v>
      </c>
      <c r="D370" s="7" t="s">
        <v>70</v>
      </c>
      <c r="H370" s="2">
        <v>-92778933.829999998</v>
      </c>
      <c r="K370" s="144"/>
    </row>
    <row r="371" spans="2:11" ht="14.25" hidden="1" customHeight="1" x14ac:dyDescent="0.2">
      <c r="B371" s="8">
        <v>6182000102</v>
      </c>
      <c r="D371" s="7" t="s">
        <v>69</v>
      </c>
      <c r="H371" s="2">
        <v>-26715687.789999999</v>
      </c>
      <c r="K371" s="144"/>
    </row>
    <row r="372" spans="2:11" ht="14.25" hidden="1" customHeight="1" x14ac:dyDescent="0.2">
      <c r="B372" s="8">
        <v>6182500101</v>
      </c>
      <c r="D372" s="7" t="s">
        <v>68</v>
      </c>
      <c r="H372" s="2">
        <v>0</v>
      </c>
      <c r="K372" s="144"/>
    </row>
    <row r="373" spans="2:11" ht="14.25" hidden="1" customHeight="1" x14ac:dyDescent="0.2">
      <c r="B373" s="8">
        <v>6182500102</v>
      </c>
      <c r="D373" s="7" t="s">
        <v>67</v>
      </c>
      <c r="H373" s="2">
        <v>0</v>
      </c>
      <c r="K373" s="144"/>
    </row>
    <row r="374" spans="2:11" ht="14.25" hidden="1" customHeight="1" x14ac:dyDescent="0.2">
      <c r="B374" s="8">
        <v>6183000101</v>
      </c>
      <c r="D374" s="7" t="s">
        <v>66</v>
      </c>
      <c r="H374" s="2">
        <v>0</v>
      </c>
      <c r="K374" s="144"/>
    </row>
    <row r="375" spans="2:11" ht="14.25" hidden="1" customHeight="1" x14ac:dyDescent="0.2">
      <c r="B375" s="8">
        <v>6183000102</v>
      </c>
      <c r="D375" s="7" t="s">
        <v>8</v>
      </c>
      <c r="H375" s="2">
        <v>0</v>
      </c>
      <c r="K375" s="144"/>
    </row>
    <row r="376" spans="2:11" ht="14.25" hidden="1" customHeight="1" x14ac:dyDescent="0.2">
      <c r="B376" s="8">
        <v>6183000103</v>
      </c>
      <c r="D376" s="7" t="s">
        <v>65</v>
      </c>
      <c r="H376" s="2">
        <v>0</v>
      </c>
      <c r="K376" s="144"/>
    </row>
    <row r="377" spans="2:11" ht="14.25" hidden="1" customHeight="1" x14ac:dyDescent="0.2">
      <c r="B377" s="8">
        <v>6183000104</v>
      </c>
      <c r="D377" s="7" t="s">
        <v>64</v>
      </c>
      <c r="H377" s="2">
        <v>0</v>
      </c>
      <c r="K377" s="144"/>
    </row>
    <row r="378" spans="2:11" ht="14.25" hidden="1" customHeight="1" x14ac:dyDescent="0.2">
      <c r="B378" s="8">
        <v>6183000105</v>
      </c>
      <c r="D378" s="7" t="s">
        <v>63</v>
      </c>
      <c r="H378" s="2">
        <v>0</v>
      </c>
      <c r="K378" s="144"/>
    </row>
    <row r="379" spans="2:11" ht="14.25" hidden="1" customHeight="1" x14ac:dyDescent="0.2">
      <c r="B379" s="8">
        <v>6183000106</v>
      </c>
      <c r="D379" s="7" t="s">
        <v>62</v>
      </c>
      <c r="H379" s="2">
        <v>449201.23</v>
      </c>
      <c r="K379" s="144"/>
    </row>
    <row r="380" spans="2:11" ht="14.25" hidden="1" customHeight="1" x14ac:dyDescent="0.2">
      <c r="B380" s="10">
        <v>6183000151</v>
      </c>
      <c r="D380" s="9" t="s">
        <v>61</v>
      </c>
      <c r="H380" s="2">
        <v>0</v>
      </c>
      <c r="K380" s="144"/>
    </row>
    <row r="381" spans="2:11" ht="14.25" hidden="1" customHeight="1" x14ac:dyDescent="0.2">
      <c r="B381" s="10">
        <v>6183000152</v>
      </c>
      <c r="D381" s="9" t="s">
        <v>60</v>
      </c>
      <c r="H381" s="2">
        <v>0</v>
      </c>
      <c r="K381" s="144"/>
    </row>
    <row r="382" spans="2:11" ht="14.25" hidden="1" customHeight="1" x14ac:dyDescent="0.2">
      <c r="B382" s="8">
        <v>6183000107</v>
      </c>
      <c r="D382" s="7" t="s">
        <v>59</v>
      </c>
      <c r="H382" s="2">
        <v>0</v>
      </c>
      <c r="K382" s="144"/>
    </row>
    <row r="383" spans="2:11" ht="14.25" hidden="1" customHeight="1" x14ac:dyDescent="0.2">
      <c r="B383" s="8">
        <v>6183000109</v>
      </c>
      <c r="D383" s="7" t="s">
        <v>58</v>
      </c>
      <c r="H383" s="2">
        <v>0</v>
      </c>
      <c r="K383" s="144"/>
    </row>
    <row r="384" spans="2:11" ht="14.25" hidden="1" customHeight="1" x14ac:dyDescent="0.2">
      <c r="B384" s="8">
        <v>6183000110</v>
      </c>
      <c r="D384" s="7" t="s">
        <v>57</v>
      </c>
      <c r="H384" s="2">
        <v>0</v>
      </c>
      <c r="K384" s="144"/>
    </row>
    <row r="385" spans="2:11" ht="14.25" hidden="1" customHeight="1" x14ac:dyDescent="0.2">
      <c r="B385" s="8">
        <v>6183000111</v>
      </c>
      <c r="D385" s="7" t="s">
        <v>56</v>
      </c>
      <c r="H385" s="2">
        <v>0</v>
      </c>
      <c r="K385" s="144"/>
    </row>
    <row r="386" spans="2:11" ht="14.25" hidden="1" customHeight="1" x14ac:dyDescent="0.2">
      <c r="B386" s="8">
        <v>6183000112</v>
      </c>
      <c r="D386" s="7" t="s">
        <v>55</v>
      </c>
      <c r="H386" s="2">
        <v>-958762.47</v>
      </c>
      <c r="K386" s="144"/>
    </row>
    <row r="387" spans="2:11" ht="14.25" hidden="1" customHeight="1" x14ac:dyDescent="0.2">
      <c r="B387" s="8">
        <v>6183000113</v>
      </c>
      <c r="D387" s="7" t="s">
        <v>20</v>
      </c>
      <c r="H387" s="2">
        <v>-945.38</v>
      </c>
      <c r="K387" s="144"/>
    </row>
    <row r="388" spans="2:11" ht="14.25" hidden="1" customHeight="1" x14ac:dyDescent="0.2">
      <c r="B388" s="8">
        <v>6183000114</v>
      </c>
      <c r="D388" s="7" t="s">
        <v>54</v>
      </c>
      <c r="H388" s="2">
        <v>0</v>
      </c>
      <c r="K388" s="144"/>
    </row>
    <row r="389" spans="2:11" ht="14.25" hidden="1" customHeight="1" x14ac:dyDescent="0.2">
      <c r="B389" s="8">
        <v>6183000115</v>
      </c>
      <c r="D389" s="7" t="s">
        <v>53</v>
      </c>
      <c r="H389" s="2">
        <v>0</v>
      </c>
      <c r="K389" s="144"/>
    </row>
    <row r="390" spans="2:11" ht="14.25" hidden="1" customHeight="1" x14ac:dyDescent="0.2">
      <c r="B390" s="8">
        <v>6183000116</v>
      </c>
      <c r="D390" s="7" t="s">
        <v>52</v>
      </c>
      <c r="H390" s="2">
        <v>0</v>
      </c>
      <c r="K390" s="144"/>
    </row>
    <row r="391" spans="2:11" ht="14.25" hidden="1" customHeight="1" x14ac:dyDescent="0.2">
      <c r="B391" s="8">
        <v>6183000117</v>
      </c>
      <c r="D391" s="7" t="s">
        <v>51</v>
      </c>
      <c r="H391" s="2">
        <v>0</v>
      </c>
      <c r="K391" s="144"/>
    </row>
    <row r="392" spans="2:11" ht="14.25" hidden="1" customHeight="1" x14ac:dyDescent="0.2">
      <c r="B392" s="8">
        <v>6183000118</v>
      </c>
      <c r="D392" s="7" t="s">
        <v>50</v>
      </c>
      <c r="H392" s="2">
        <v>0</v>
      </c>
      <c r="K392" s="144"/>
    </row>
    <row r="393" spans="2:11" ht="14.25" hidden="1" customHeight="1" x14ac:dyDescent="0.2">
      <c r="B393" s="8">
        <v>6183000119</v>
      </c>
      <c r="D393" s="7" t="s">
        <v>25</v>
      </c>
      <c r="H393" s="2">
        <v>0</v>
      </c>
      <c r="K393" s="144"/>
    </row>
    <row r="394" spans="2:11" ht="14.25" hidden="1" customHeight="1" x14ac:dyDescent="0.2">
      <c r="B394" s="8">
        <v>6183000120</v>
      </c>
      <c r="D394" s="7" t="s">
        <v>49</v>
      </c>
      <c r="H394" s="2">
        <v>0</v>
      </c>
      <c r="K394" s="144"/>
    </row>
    <row r="395" spans="2:11" ht="14.1" hidden="1" customHeight="1" x14ac:dyDescent="0.2">
      <c r="B395" s="8">
        <v>6183000121</v>
      </c>
      <c r="D395" s="7" t="s">
        <v>48</v>
      </c>
      <c r="H395" s="2">
        <v>0</v>
      </c>
      <c r="K395" s="144"/>
    </row>
    <row r="396" spans="2:11" ht="14.25" hidden="1" customHeight="1" x14ac:dyDescent="0.2">
      <c r="B396" s="8">
        <v>6183000122</v>
      </c>
      <c r="D396" s="7" t="s">
        <v>47</v>
      </c>
      <c r="H396" s="2">
        <v>0</v>
      </c>
      <c r="K396" s="144"/>
    </row>
    <row r="397" spans="2:11" ht="14.25" hidden="1" customHeight="1" x14ac:dyDescent="0.2">
      <c r="B397" s="8">
        <v>6183000123</v>
      </c>
      <c r="D397" s="7" t="s">
        <v>46</v>
      </c>
      <c r="H397" s="2">
        <v>0</v>
      </c>
      <c r="K397" s="144"/>
    </row>
    <row r="398" spans="2:11" ht="14.25" hidden="1" customHeight="1" x14ac:dyDescent="0.2">
      <c r="B398" s="8">
        <v>6183000124</v>
      </c>
      <c r="D398" s="7" t="s">
        <v>45</v>
      </c>
      <c r="H398" s="2">
        <v>0</v>
      </c>
      <c r="K398" s="144"/>
    </row>
    <row r="399" spans="2:11" ht="14.25" hidden="1" customHeight="1" x14ac:dyDescent="0.2">
      <c r="B399" s="8">
        <v>6183000125</v>
      </c>
      <c r="D399" s="7" t="s">
        <v>44</v>
      </c>
      <c r="H399" s="2">
        <v>-51333.31</v>
      </c>
      <c r="K399" s="144"/>
    </row>
    <row r="400" spans="2:11" ht="14.25" hidden="1" customHeight="1" x14ac:dyDescent="0.2">
      <c r="B400" s="8">
        <v>6183000126</v>
      </c>
      <c r="D400" s="7" t="s">
        <v>43</v>
      </c>
      <c r="H400" s="2">
        <v>-37916.69</v>
      </c>
      <c r="K400" s="144"/>
    </row>
    <row r="401" spans="2:11" ht="14.25" hidden="1" customHeight="1" x14ac:dyDescent="0.2">
      <c r="B401" s="8">
        <v>6183000127</v>
      </c>
      <c r="D401" s="7" t="s">
        <v>42</v>
      </c>
      <c r="H401" s="2">
        <v>0</v>
      </c>
      <c r="K401" s="144"/>
    </row>
    <row r="402" spans="2:11" ht="14.25" hidden="1" customHeight="1" x14ac:dyDescent="0.2">
      <c r="B402" s="8">
        <v>6183000128</v>
      </c>
      <c r="D402" s="7" t="s">
        <v>41</v>
      </c>
      <c r="H402" s="2">
        <v>0</v>
      </c>
      <c r="K402" s="144"/>
    </row>
    <row r="403" spans="2:11" ht="14.25" hidden="1" customHeight="1" x14ac:dyDescent="0.2">
      <c r="B403" s="8">
        <v>6183000129</v>
      </c>
      <c r="D403" s="7" t="s">
        <v>40</v>
      </c>
      <c r="H403" s="2">
        <v>0</v>
      </c>
      <c r="K403" s="144"/>
    </row>
    <row r="404" spans="2:11" ht="14.25" hidden="1" customHeight="1" x14ac:dyDescent="0.2">
      <c r="B404" s="8">
        <v>6183000130</v>
      </c>
      <c r="D404" s="7" t="s">
        <v>39</v>
      </c>
      <c r="H404" s="2">
        <v>0</v>
      </c>
      <c r="K404" s="144"/>
    </row>
    <row r="405" spans="2:11" ht="14.25" hidden="1" customHeight="1" x14ac:dyDescent="0.2">
      <c r="B405" s="8">
        <v>6183000131</v>
      </c>
      <c r="D405" s="7" t="s">
        <v>38</v>
      </c>
      <c r="H405" s="2">
        <v>0</v>
      </c>
      <c r="K405" s="144"/>
    </row>
    <row r="406" spans="2:11" ht="14.25" hidden="1" customHeight="1" x14ac:dyDescent="0.2">
      <c r="B406" s="8">
        <v>6183000132</v>
      </c>
      <c r="D406" s="7" t="s">
        <v>37</v>
      </c>
      <c r="H406" s="2">
        <v>0</v>
      </c>
      <c r="K406" s="144"/>
    </row>
    <row r="407" spans="2:11" ht="14.25" hidden="1" customHeight="1" x14ac:dyDescent="0.2">
      <c r="B407" s="8">
        <v>6183000133</v>
      </c>
      <c r="D407" s="7" t="s">
        <v>36</v>
      </c>
      <c r="H407" s="2">
        <v>0</v>
      </c>
      <c r="K407" s="144"/>
    </row>
    <row r="408" spans="2:11" ht="14.25" hidden="1" customHeight="1" x14ac:dyDescent="0.2">
      <c r="B408" s="8">
        <v>6183000134</v>
      </c>
      <c r="D408" s="7" t="s">
        <v>35</v>
      </c>
      <c r="H408" s="2">
        <v>0</v>
      </c>
      <c r="K408" s="144"/>
    </row>
    <row r="409" spans="2:11" ht="14.25" hidden="1" customHeight="1" x14ac:dyDescent="0.2">
      <c r="B409" s="10">
        <v>6183000153</v>
      </c>
      <c r="D409" s="9" t="s">
        <v>34</v>
      </c>
      <c r="H409" s="2">
        <v>-3373.11</v>
      </c>
      <c r="K409" s="144"/>
    </row>
    <row r="410" spans="2:11" ht="14.25" hidden="1" customHeight="1" x14ac:dyDescent="0.2">
      <c r="B410" s="8">
        <v>6183000147</v>
      </c>
      <c r="D410" s="7" t="s">
        <v>33</v>
      </c>
      <c r="H410" s="2">
        <v>0</v>
      </c>
      <c r="K410" s="144"/>
    </row>
    <row r="411" spans="2:11" ht="14.25" hidden="1" customHeight="1" x14ac:dyDescent="0.2">
      <c r="B411" s="8">
        <v>6183000135</v>
      </c>
      <c r="D411" s="7" t="s">
        <v>32</v>
      </c>
      <c r="H411" s="2">
        <v>0</v>
      </c>
      <c r="K411" s="144"/>
    </row>
    <row r="412" spans="2:11" ht="14.25" hidden="1" customHeight="1" x14ac:dyDescent="0.2">
      <c r="B412" s="8">
        <v>6183000145</v>
      </c>
      <c r="D412" s="7" t="s">
        <v>31</v>
      </c>
      <c r="H412" s="2">
        <v>0</v>
      </c>
      <c r="K412" s="144"/>
    </row>
    <row r="413" spans="2:11" ht="14.25" hidden="1" customHeight="1" x14ac:dyDescent="0.2">
      <c r="B413" s="8">
        <v>6184000101</v>
      </c>
      <c r="D413" s="7" t="s">
        <v>30</v>
      </c>
      <c r="H413" s="2">
        <v>0</v>
      </c>
      <c r="K413" s="144"/>
    </row>
    <row r="414" spans="2:11" ht="14.1" hidden="1" customHeight="1" x14ac:dyDescent="0.2">
      <c r="B414" s="8">
        <v>6183000146</v>
      </c>
      <c r="D414" s="7" t="s">
        <v>29</v>
      </c>
      <c r="H414" s="2">
        <v>0</v>
      </c>
      <c r="K414" s="144"/>
    </row>
    <row r="415" spans="2:11" ht="14.25" hidden="1" customHeight="1" x14ac:dyDescent="0.2">
      <c r="B415" s="8">
        <v>6183000149</v>
      </c>
      <c r="D415" s="7" t="s">
        <v>28</v>
      </c>
      <c r="H415" s="2">
        <v>0</v>
      </c>
      <c r="K415" s="144"/>
    </row>
    <row r="416" spans="2:11" ht="14.25" hidden="1" customHeight="1" x14ac:dyDescent="0.2">
      <c r="B416" s="8">
        <v>6184000102</v>
      </c>
      <c r="D416" s="7" t="s">
        <v>27</v>
      </c>
      <c r="H416" s="2">
        <v>0</v>
      </c>
      <c r="K416" s="144"/>
    </row>
    <row r="417" spans="2:11" ht="14.25" hidden="1" customHeight="1" x14ac:dyDescent="0.2">
      <c r="B417" s="8">
        <v>6184000103</v>
      </c>
      <c r="D417" s="7" t="s">
        <v>26</v>
      </c>
      <c r="H417" s="2">
        <v>0</v>
      </c>
      <c r="K417" s="144"/>
    </row>
    <row r="418" spans="2:11" ht="14.25" hidden="1" customHeight="1" x14ac:dyDescent="0.2">
      <c r="B418" s="8">
        <v>6184000104</v>
      </c>
      <c r="D418" s="7" t="s">
        <v>25</v>
      </c>
      <c r="H418" s="2">
        <v>0</v>
      </c>
      <c r="K418" s="144"/>
    </row>
    <row r="419" spans="2:11" ht="14.25" hidden="1" customHeight="1" x14ac:dyDescent="0.2">
      <c r="B419" s="8">
        <v>6184000105</v>
      </c>
      <c r="D419" s="7" t="s">
        <v>24</v>
      </c>
      <c r="H419" s="2">
        <v>0</v>
      </c>
      <c r="K419" s="144"/>
    </row>
    <row r="420" spans="2:11" ht="14.25" hidden="1" customHeight="1" x14ac:dyDescent="0.2">
      <c r="B420" s="8">
        <v>6184000106</v>
      </c>
      <c r="D420" s="7" t="s">
        <v>23</v>
      </c>
      <c r="H420" s="2">
        <v>0</v>
      </c>
      <c r="K420" s="144"/>
    </row>
    <row r="421" spans="2:11" ht="14.25" hidden="1" customHeight="1" x14ac:dyDescent="0.2">
      <c r="B421" s="8">
        <v>6184000107</v>
      </c>
      <c r="D421" s="7" t="s">
        <v>22</v>
      </c>
      <c r="H421" s="2">
        <v>0</v>
      </c>
      <c r="K421" s="144"/>
    </row>
    <row r="422" spans="2:11" ht="14.25" hidden="1" customHeight="1" x14ac:dyDescent="0.2">
      <c r="B422" s="8">
        <v>6184000108</v>
      </c>
      <c r="D422" s="7" t="s">
        <v>21</v>
      </c>
      <c r="H422" s="2">
        <v>0</v>
      </c>
      <c r="K422" s="144"/>
    </row>
    <row r="423" spans="2:11" ht="14.25" hidden="1" customHeight="1" x14ac:dyDescent="0.2">
      <c r="B423" s="8">
        <v>6184000109</v>
      </c>
      <c r="D423" s="7" t="s">
        <v>20</v>
      </c>
      <c r="H423" s="2">
        <v>0</v>
      </c>
      <c r="K423" s="144"/>
    </row>
    <row r="424" spans="2:11" ht="14.25" hidden="1" customHeight="1" x14ac:dyDescent="0.2">
      <c r="B424" s="8">
        <v>6184000110</v>
      </c>
      <c r="D424" s="7" t="s">
        <v>19</v>
      </c>
      <c r="H424" s="2">
        <v>-208515.49</v>
      </c>
      <c r="K424" s="144"/>
    </row>
    <row r="425" spans="2:11" ht="14.25" hidden="1" customHeight="1" x14ac:dyDescent="0.2">
      <c r="B425" s="8">
        <v>6184000111</v>
      </c>
      <c r="D425" s="7" t="s">
        <v>18</v>
      </c>
      <c r="H425" s="2">
        <v>0</v>
      </c>
      <c r="K425" s="144"/>
    </row>
    <row r="426" spans="2:11" ht="14.25" hidden="1" customHeight="1" x14ac:dyDescent="0.2">
      <c r="B426" s="8">
        <v>6184000112</v>
      </c>
      <c r="D426" s="7" t="s">
        <v>17</v>
      </c>
      <c r="H426" s="2">
        <v>0</v>
      </c>
      <c r="K426" s="144"/>
    </row>
    <row r="427" spans="2:11" ht="14.25" hidden="1" customHeight="1" x14ac:dyDescent="0.2">
      <c r="B427" s="8">
        <v>6184000113</v>
      </c>
      <c r="D427" s="7" t="s">
        <v>16</v>
      </c>
      <c r="H427" s="2">
        <v>0</v>
      </c>
      <c r="K427" s="144"/>
    </row>
    <row r="428" spans="2:11" ht="14.25" hidden="1" customHeight="1" x14ac:dyDescent="0.2">
      <c r="B428" s="8">
        <v>6184000114</v>
      </c>
      <c r="D428" s="7" t="s">
        <v>15</v>
      </c>
      <c r="H428" s="2">
        <v>0</v>
      </c>
      <c r="K428" s="144"/>
    </row>
    <row r="429" spans="2:11" ht="14.25" hidden="1" customHeight="1" x14ac:dyDescent="0.2">
      <c r="B429" s="8">
        <v>6184000115</v>
      </c>
      <c r="D429" s="7" t="s">
        <v>14</v>
      </c>
      <c r="H429" s="2">
        <v>0</v>
      </c>
      <c r="K429" s="144"/>
    </row>
    <row r="430" spans="2:11" ht="14.25" hidden="1" customHeight="1" x14ac:dyDescent="0.2">
      <c r="B430" s="8">
        <v>6184000116</v>
      </c>
      <c r="D430" s="7" t="s">
        <v>13</v>
      </c>
      <c r="H430" s="2">
        <v>0</v>
      </c>
      <c r="K430" s="144"/>
    </row>
    <row r="431" spans="2:11" ht="14.25" hidden="1" customHeight="1" x14ac:dyDescent="0.2">
      <c r="B431" s="8">
        <v>6184000117</v>
      </c>
      <c r="D431" s="7" t="s">
        <v>12</v>
      </c>
      <c r="H431" s="2">
        <v>0</v>
      </c>
      <c r="K431" s="144"/>
    </row>
    <row r="432" spans="2:11" ht="14.25" hidden="1" customHeight="1" x14ac:dyDescent="0.2">
      <c r="B432" s="8">
        <v>6184000118</v>
      </c>
      <c r="D432" s="7" t="s">
        <v>11</v>
      </c>
      <c r="H432" s="2">
        <v>0</v>
      </c>
      <c r="K432" s="144"/>
    </row>
    <row r="433" spans="1:11" ht="14.25" hidden="1" customHeight="1" x14ac:dyDescent="0.2">
      <c r="B433" s="8">
        <v>6184000119</v>
      </c>
      <c r="D433" s="7" t="s">
        <v>10</v>
      </c>
      <c r="H433" s="2">
        <v>0</v>
      </c>
      <c r="K433" s="144"/>
    </row>
    <row r="434" spans="1:11" ht="14.25" hidden="1" customHeight="1" x14ac:dyDescent="0.2">
      <c r="B434" s="8">
        <v>6184000120</v>
      </c>
      <c r="D434" s="7" t="s">
        <v>9</v>
      </c>
      <c r="H434" s="2">
        <v>0</v>
      </c>
      <c r="K434" s="144"/>
    </row>
    <row r="435" spans="1:11" ht="14.25" hidden="1" customHeight="1" x14ac:dyDescent="0.2">
      <c r="B435" s="8">
        <v>6184000121</v>
      </c>
      <c r="D435" s="7" t="s">
        <v>8</v>
      </c>
      <c r="H435" s="2">
        <v>0</v>
      </c>
      <c r="K435" s="144"/>
    </row>
    <row r="436" spans="1:11" ht="14.25" hidden="1" customHeight="1" x14ac:dyDescent="0.2">
      <c r="B436" s="8">
        <v>6184000122</v>
      </c>
      <c r="D436" s="7" t="s">
        <v>7</v>
      </c>
      <c r="H436" s="2">
        <v>0</v>
      </c>
      <c r="K436" s="144"/>
    </row>
    <row r="437" spans="1:11" ht="14.25" hidden="1" customHeight="1" x14ac:dyDescent="0.2">
      <c r="B437" s="8">
        <v>6184000123</v>
      </c>
      <c r="D437" s="7" t="s">
        <v>6</v>
      </c>
      <c r="H437" s="2">
        <v>0</v>
      </c>
      <c r="K437" s="144"/>
    </row>
    <row r="438" spans="1:11" ht="14.25" hidden="1" customHeight="1" x14ac:dyDescent="0.2">
      <c r="B438" s="8">
        <v>6184000124</v>
      </c>
      <c r="D438" s="7" t="s">
        <v>5</v>
      </c>
      <c r="H438" s="2">
        <v>0</v>
      </c>
      <c r="K438" s="144"/>
    </row>
    <row r="439" spans="1:11" ht="14.25" hidden="1" customHeight="1" x14ac:dyDescent="0.2">
      <c r="B439" s="8">
        <v>6183000150</v>
      </c>
      <c r="D439" s="7" t="s">
        <v>4</v>
      </c>
      <c r="H439" s="2">
        <v>0</v>
      </c>
      <c r="K439" s="144"/>
    </row>
    <row r="440" spans="1:11" ht="14.25" customHeight="1" x14ac:dyDescent="0.2">
      <c r="A440" s="1" t="s">
        <v>0</v>
      </c>
      <c r="H440" s="6"/>
      <c r="K440" s="145"/>
    </row>
    <row r="441" spans="1:11" ht="14.25" customHeight="1" thickBot="1" x14ac:dyDescent="0.25">
      <c r="A441" s="1" t="s">
        <v>3</v>
      </c>
      <c r="D441" s="5" t="s">
        <v>2</v>
      </c>
      <c r="H441" s="4">
        <f>H338+H341+H343+H348+H354+H345+H351</f>
        <v>642593457.01999998</v>
      </c>
      <c r="K441" s="146"/>
    </row>
    <row r="442" spans="1:11" ht="14.25" customHeight="1" thickTop="1" x14ac:dyDescent="0.2">
      <c r="A442" s="1" t="s">
        <v>0</v>
      </c>
      <c r="K442" s="144"/>
    </row>
    <row r="443" spans="1:11" ht="14.25" customHeight="1" thickBot="1" x14ac:dyDescent="0.25">
      <c r="D443" s="5" t="s">
        <v>1</v>
      </c>
      <c r="H443" s="4">
        <f>H441+H335</f>
        <v>909379113.28999996</v>
      </c>
    </row>
    <row r="444" spans="1:11" ht="14.25" customHeight="1" thickTop="1" x14ac:dyDescent="0.2">
      <c r="A444" s="1" t="s">
        <v>0</v>
      </c>
    </row>
    <row r="445" spans="1:11" ht="14.25" customHeight="1" x14ac:dyDescent="0.2">
      <c r="A445" s="1" t="s">
        <v>0</v>
      </c>
    </row>
    <row r="446" spans="1:11" ht="14.25" customHeight="1" x14ac:dyDescent="0.2">
      <c r="H446" s="15"/>
      <c r="I446" s="144"/>
      <c r="J446" s="144"/>
    </row>
    <row r="447" spans="1:11" ht="14.25" customHeight="1" x14ac:dyDescent="0.2">
      <c r="H447" s="15"/>
      <c r="I447" s="144"/>
      <c r="J447" s="144"/>
    </row>
    <row r="448" spans="1:11" ht="14.25" customHeight="1" x14ac:dyDescent="0.2">
      <c r="H448" s="15"/>
      <c r="I448" s="144"/>
      <c r="J448" s="144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D7FC0-B400-4BC2-93D5-6F08DD108B04}">
  <sheetPr>
    <pageSetUpPr fitToPage="1"/>
  </sheetPr>
  <dimension ref="A2:Y460"/>
  <sheetViews>
    <sheetView showGridLines="0" view="pageBreakPreview" zoomScaleNormal="100" zoomScaleSheetLayoutView="100" workbookViewId="0">
      <selection activeCell="M119" sqref="M119"/>
    </sheetView>
  </sheetViews>
  <sheetFormatPr defaultColWidth="9.140625" defaultRowHeight="12.75" x14ac:dyDescent="0.2"/>
  <cols>
    <col min="1" max="1" width="2.7109375" style="69" customWidth="1"/>
    <col min="2" max="2" width="75.28515625" style="64" bestFit="1" customWidth="1"/>
    <col min="3" max="3" width="2.28515625" style="64" customWidth="1"/>
    <col min="4" max="4" width="18.140625" style="67" bestFit="1" customWidth="1"/>
    <col min="5" max="5" width="1.7109375" style="67" customWidth="1"/>
    <col min="6" max="6" width="19.140625" style="68" bestFit="1" customWidth="1"/>
    <col min="7" max="7" width="1.7109375" style="67" customWidth="1"/>
    <col min="8" max="8" width="16.42578125" style="67" bestFit="1" customWidth="1"/>
    <col min="9" max="9" width="2.7109375" style="64" customWidth="1"/>
    <col min="10" max="10" width="1.85546875" style="64" customWidth="1"/>
    <col min="11" max="11" width="10.42578125" style="66" bestFit="1" customWidth="1"/>
    <col min="12" max="12" width="9.5703125" style="66" bestFit="1" customWidth="1"/>
    <col min="13" max="13" width="13.5703125" style="66" bestFit="1" customWidth="1"/>
    <col min="14" max="25" width="9.140625" style="65"/>
    <col min="26" max="16384" width="9.140625" style="64"/>
  </cols>
  <sheetData>
    <row r="2" spans="1:25" ht="18" x14ac:dyDescent="0.25">
      <c r="B2" s="124" t="s">
        <v>380</v>
      </c>
      <c r="C2" s="124"/>
      <c r="D2" s="124"/>
      <c r="E2" s="124"/>
      <c r="F2" s="124"/>
      <c r="G2" s="124"/>
      <c r="H2" s="124"/>
    </row>
    <row r="3" spans="1:25" ht="15" x14ac:dyDescent="0.25">
      <c r="B3" s="123" t="s">
        <v>379</v>
      </c>
      <c r="C3" s="123"/>
      <c r="D3" s="123"/>
      <c r="E3" s="123"/>
      <c r="F3" s="123"/>
      <c r="G3" s="123"/>
      <c r="H3" s="123"/>
    </row>
    <row r="4" spans="1:25" ht="15.75" x14ac:dyDescent="0.25">
      <c r="B4" s="122" t="s">
        <v>378</v>
      </c>
      <c r="C4" s="122"/>
      <c r="D4" s="122"/>
      <c r="E4" s="122"/>
      <c r="F4" s="122"/>
      <c r="G4" s="122"/>
      <c r="H4" s="122"/>
    </row>
    <row r="5" spans="1:25" s="72" customFormat="1" ht="14.25" x14ac:dyDescent="0.2">
      <c r="A5" s="75"/>
      <c r="B5" s="121"/>
      <c r="C5" s="121"/>
      <c r="D5" s="121"/>
      <c r="E5" s="121"/>
      <c r="F5" s="121"/>
      <c r="G5" s="121"/>
      <c r="H5" s="121"/>
      <c r="K5" s="66"/>
      <c r="L5" s="66"/>
      <c r="M5" s="66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</row>
    <row r="6" spans="1:25" s="72" customFormat="1" ht="14.25" x14ac:dyDescent="0.2">
      <c r="A6" s="75"/>
      <c r="B6" s="120" t="s">
        <v>698</v>
      </c>
      <c r="C6" s="120"/>
      <c r="D6" s="120"/>
      <c r="E6" s="120"/>
      <c r="F6" s="120"/>
      <c r="G6" s="120"/>
      <c r="H6" s="120"/>
      <c r="K6" s="66"/>
      <c r="L6" s="66"/>
      <c r="M6" s="66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</row>
    <row r="7" spans="1:25" s="72" customFormat="1" ht="15.75" thickBot="1" x14ac:dyDescent="0.3">
      <c r="A7" s="74"/>
      <c r="B7" s="119" t="s">
        <v>376</v>
      </c>
      <c r="C7" s="119"/>
      <c r="D7" s="119"/>
      <c r="E7" s="119"/>
      <c r="F7" s="119"/>
      <c r="G7" s="119"/>
      <c r="H7" s="119"/>
      <c r="K7" s="66"/>
      <c r="L7" s="66"/>
      <c r="M7" s="66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</row>
    <row r="8" spans="1:25" s="72" customFormat="1" ht="15" x14ac:dyDescent="0.25">
      <c r="A8" s="74"/>
      <c r="D8" s="67"/>
      <c r="E8" s="73"/>
      <c r="F8" s="68"/>
      <c r="G8" s="73"/>
      <c r="H8" s="67"/>
      <c r="K8" s="66"/>
      <c r="L8" s="66"/>
      <c r="M8" s="66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</row>
    <row r="9" spans="1:25" s="72" customFormat="1" ht="26.25" x14ac:dyDescent="0.25">
      <c r="A9" s="75"/>
      <c r="D9" s="116" t="s">
        <v>697</v>
      </c>
      <c r="E9" s="117"/>
      <c r="F9" s="118" t="s">
        <v>696</v>
      </c>
      <c r="G9" s="117"/>
      <c r="H9" s="116" t="s">
        <v>695</v>
      </c>
      <c r="K9" s="66"/>
      <c r="L9" s="66"/>
      <c r="M9" s="66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</row>
    <row r="10" spans="1:25" s="72" customFormat="1" ht="15" x14ac:dyDescent="0.25">
      <c r="A10" s="75" t="s">
        <v>190</v>
      </c>
      <c r="B10" s="112" t="s">
        <v>694</v>
      </c>
      <c r="C10" s="92"/>
      <c r="D10" s="68"/>
      <c r="E10" s="73"/>
      <c r="F10" s="68"/>
      <c r="G10" s="73"/>
      <c r="H10" s="68"/>
      <c r="K10" s="66"/>
      <c r="L10" s="66"/>
      <c r="M10" s="66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</row>
    <row r="11" spans="1:25" s="72" customFormat="1" ht="14.25" x14ac:dyDescent="0.2">
      <c r="A11" s="75"/>
      <c r="B11" s="21" t="s">
        <v>693</v>
      </c>
      <c r="D11" s="80">
        <v>26692845.989999998</v>
      </c>
      <c r="E11" s="87"/>
      <c r="F11" s="80">
        <f>H11-D11</f>
        <v>4613452.0300000012</v>
      </c>
      <c r="G11" s="87"/>
      <c r="H11" s="80">
        <v>31306298.02</v>
      </c>
      <c r="M11" s="100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</row>
    <row r="12" spans="1:25" s="72" customFormat="1" ht="14.25" hidden="1" x14ac:dyDescent="0.2">
      <c r="A12" s="75"/>
      <c r="B12" s="21" t="s">
        <v>692</v>
      </c>
      <c r="D12" s="80">
        <v>0</v>
      </c>
      <c r="E12" s="87"/>
      <c r="F12" s="80">
        <f>H12-D12</f>
        <v>0</v>
      </c>
      <c r="G12" s="87"/>
      <c r="H12" s="80">
        <v>0</v>
      </c>
      <c r="M12" s="100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</row>
    <row r="13" spans="1:25" s="72" customFormat="1" ht="14.25" hidden="1" x14ac:dyDescent="0.2">
      <c r="A13" s="75"/>
      <c r="B13" s="21" t="s">
        <v>691</v>
      </c>
      <c r="D13" s="80">
        <v>0</v>
      </c>
      <c r="E13" s="87"/>
      <c r="F13" s="80">
        <f>H13-D13</f>
        <v>0</v>
      </c>
      <c r="G13" s="87"/>
      <c r="H13" s="80">
        <v>0</v>
      </c>
      <c r="M13" s="100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</row>
    <row r="14" spans="1:25" s="72" customFormat="1" ht="14.25" hidden="1" x14ac:dyDescent="0.2">
      <c r="A14" s="75"/>
      <c r="B14" s="21" t="s">
        <v>690</v>
      </c>
      <c r="D14" s="80">
        <v>0</v>
      </c>
      <c r="E14" s="87"/>
      <c r="F14" s="80">
        <f>H14-D14</f>
        <v>0</v>
      </c>
      <c r="G14" s="87"/>
      <c r="H14" s="80">
        <v>0</v>
      </c>
      <c r="M14" s="100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</row>
    <row r="15" spans="1:25" s="72" customFormat="1" ht="14.25" hidden="1" x14ac:dyDescent="0.2">
      <c r="A15" s="75"/>
      <c r="B15" s="21" t="s">
        <v>689</v>
      </c>
      <c r="D15" s="80">
        <v>0</v>
      </c>
      <c r="E15" s="87"/>
      <c r="F15" s="80">
        <f>H15-D15</f>
        <v>0</v>
      </c>
      <c r="G15" s="87"/>
      <c r="H15" s="80">
        <v>0</v>
      </c>
      <c r="M15" s="100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</row>
    <row r="16" spans="1:25" s="72" customFormat="1" ht="14.25" hidden="1" x14ac:dyDescent="0.2">
      <c r="A16" s="75"/>
      <c r="B16" s="21" t="s">
        <v>283</v>
      </c>
      <c r="D16" s="80">
        <v>0</v>
      </c>
      <c r="E16" s="87"/>
      <c r="F16" s="80">
        <f>H16-D16</f>
        <v>0</v>
      </c>
      <c r="G16" s="87"/>
      <c r="H16" s="80">
        <v>0</v>
      </c>
      <c r="M16" s="100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</row>
    <row r="17" spans="1:25" s="72" customFormat="1" ht="14.25" hidden="1" x14ac:dyDescent="0.2">
      <c r="A17" s="75"/>
      <c r="B17" s="21" t="s">
        <v>688</v>
      </c>
      <c r="D17" s="80">
        <v>0</v>
      </c>
      <c r="E17" s="87"/>
      <c r="F17" s="80">
        <f>H17-D17</f>
        <v>0</v>
      </c>
      <c r="G17" s="87"/>
      <c r="H17" s="80">
        <v>0</v>
      </c>
      <c r="M17" s="100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</row>
    <row r="18" spans="1:25" s="72" customFormat="1" ht="14.25" hidden="1" x14ac:dyDescent="0.2">
      <c r="A18" s="75"/>
      <c r="B18" s="21" t="s">
        <v>687</v>
      </c>
      <c r="D18" s="80">
        <v>0</v>
      </c>
      <c r="E18" s="87"/>
      <c r="F18" s="80">
        <f>H18-D18</f>
        <v>0</v>
      </c>
      <c r="G18" s="87"/>
      <c r="H18" s="80">
        <v>0</v>
      </c>
      <c r="M18" s="100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</row>
    <row r="19" spans="1:25" s="72" customFormat="1" ht="14.25" hidden="1" x14ac:dyDescent="0.2">
      <c r="A19" s="75"/>
      <c r="B19" s="21" t="s">
        <v>686</v>
      </c>
      <c r="D19" s="80">
        <v>0</v>
      </c>
      <c r="E19" s="87"/>
      <c r="F19" s="80">
        <f>H19-D19</f>
        <v>0</v>
      </c>
      <c r="G19" s="87"/>
      <c r="H19" s="80">
        <v>0</v>
      </c>
      <c r="M19" s="100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</row>
    <row r="20" spans="1:25" s="72" customFormat="1" ht="14.25" hidden="1" x14ac:dyDescent="0.2">
      <c r="A20" s="75"/>
      <c r="B20" s="21" t="s">
        <v>685</v>
      </c>
      <c r="D20" s="80">
        <v>0</v>
      </c>
      <c r="E20" s="87"/>
      <c r="F20" s="80">
        <f>H20-D20</f>
        <v>0</v>
      </c>
      <c r="G20" s="87"/>
      <c r="H20" s="80">
        <v>0</v>
      </c>
      <c r="M20" s="100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</row>
    <row r="21" spans="1:25" s="72" customFormat="1" ht="14.25" hidden="1" x14ac:dyDescent="0.2">
      <c r="A21" s="75"/>
      <c r="B21" s="21" t="s">
        <v>684</v>
      </c>
      <c r="D21" s="80">
        <v>0</v>
      </c>
      <c r="E21" s="87"/>
      <c r="F21" s="80">
        <f>H21-D21</f>
        <v>0</v>
      </c>
      <c r="G21" s="87"/>
      <c r="H21" s="80">
        <v>0</v>
      </c>
      <c r="M21" s="100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</row>
    <row r="22" spans="1:25" s="72" customFormat="1" ht="14.25" hidden="1" x14ac:dyDescent="0.2">
      <c r="A22" s="75"/>
      <c r="B22" s="21" t="s">
        <v>683</v>
      </c>
      <c r="D22" s="80">
        <v>0</v>
      </c>
      <c r="E22" s="87"/>
      <c r="F22" s="80">
        <f>H22-D22</f>
        <v>0</v>
      </c>
      <c r="G22" s="87"/>
      <c r="H22" s="80">
        <v>0</v>
      </c>
      <c r="M22" s="100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</row>
    <row r="23" spans="1:25" s="72" customFormat="1" ht="14.25" hidden="1" x14ac:dyDescent="0.2">
      <c r="A23" s="75"/>
      <c r="B23" s="21" t="s">
        <v>682</v>
      </c>
      <c r="D23" s="80">
        <v>0</v>
      </c>
      <c r="E23" s="87"/>
      <c r="F23" s="80">
        <f>H23-D23</f>
        <v>0</v>
      </c>
      <c r="G23" s="87"/>
      <c r="H23" s="80">
        <v>0</v>
      </c>
      <c r="M23" s="100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</row>
    <row r="24" spans="1:25" s="72" customFormat="1" ht="14.25" hidden="1" x14ac:dyDescent="0.2">
      <c r="A24" s="75"/>
      <c r="B24" s="21" t="s">
        <v>681</v>
      </c>
      <c r="D24" s="80">
        <v>0</v>
      </c>
      <c r="E24" s="87"/>
      <c r="F24" s="80">
        <f>H24-D24</f>
        <v>0</v>
      </c>
      <c r="G24" s="87"/>
      <c r="H24" s="80">
        <v>0</v>
      </c>
      <c r="M24" s="100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</row>
    <row r="25" spans="1:25" s="72" customFormat="1" ht="14.25" hidden="1" x14ac:dyDescent="0.2">
      <c r="A25" s="75"/>
      <c r="B25" s="21" t="s">
        <v>663</v>
      </c>
      <c r="D25" s="80">
        <v>0</v>
      </c>
      <c r="E25" s="87"/>
      <c r="F25" s="80">
        <f>H25-D25</f>
        <v>0</v>
      </c>
      <c r="G25" s="87"/>
      <c r="H25" s="80">
        <v>0</v>
      </c>
      <c r="M25" s="100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</row>
    <row r="26" spans="1:25" s="72" customFormat="1" ht="14.25" hidden="1" x14ac:dyDescent="0.2">
      <c r="A26" s="75"/>
      <c r="B26" s="21" t="s">
        <v>680</v>
      </c>
      <c r="D26" s="80">
        <v>0</v>
      </c>
      <c r="E26" s="87"/>
      <c r="F26" s="80">
        <f>H26-D26</f>
        <v>0</v>
      </c>
      <c r="G26" s="87"/>
      <c r="H26" s="80">
        <v>0</v>
      </c>
      <c r="M26" s="100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</row>
    <row r="27" spans="1:25" s="72" customFormat="1" ht="14.25" hidden="1" x14ac:dyDescent="0.2">
      <c r="A27" s="75"/>
      <c r="B27" s="21" t="s">
        <v>679</v>
      </c>
      <c r="D27" s="80">
        <v>0</v>
      </c>
      <c r="E27" s="87"/>
      <c r="F27" s="80">
        <f>H27-D27</f>
        <v>0</v>
      </c>
      <c r="G27" s="87"/>
      <c r="H27" s="80">
        <v>0</v>
      </c>
      <c r="M27" s="100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</row>
    <row r="28" spans="1:25" s="72" customFormat="1" ht="14.25" hidden="1" x14ac:dyDescent="0.2">
      <c r="A28" s="75"/>
      <c r="B28" s="21" t="s">
        <v>678</v>
      </c>
      <c r="D28" s="80">
        <v>0</v>
      </c>
      <c r="E28" s="87"/>
      <c r="F28" s="80">
        <f>H28-D28</f>
        <v>0</v>
      </c>
      <c r="G28" s="87"/>
      <c r="H28" s="80">
        <v>0</v>
      </c>
      <c r="M28" s="100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</row>
    <row r="29" spans="1:25" s="72" customFormat="1" ht="14.25" hidden="1" x14ac:dyDescent="0.2">
      <c r="A29" s="75"/>
      <c r="B29" s="21" t="s">
        <v>677</v>
      </c>
      <c r="D29" s="80">
        <v>0</v>
      </c>
      <c r="E29" s="87"/>
      <c r="F29" s="80">
        <f>H29-D29</f>
        <v>0</v>
      </c>
      <c r="G29" s="87"/>
      <c r="H29" s="80">
        <v>0</v>
      </c>
      <c r="M29" s="100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</row>
    <row r="30" spans="1:25" s="72" customFormat="1" ht="14.25" hidden="1" x14ac:dyDescent="0.2">
      <c r="A30" s="75"/>
      <c r="B30" s="21" t="s">
        <v>676</v>
      </c>
      <c r="D30" s="80">
        <v>0</v>
      </c>
      <c r="E30" s="87"/>
      <c r="F30" s="80">
        <f>H30-D30</f>
        <v>0</v>
      </c>
      <c r="G30" s="87"/>
      <c r="H30" s="80">
        <v>0</v>
      </c>
      <c r="M30" s="100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</row>
    <row r="31" spans="1:25" s="72" customFormat="1" ht="14.25" hidden="1" x14ac:dyDescent="0.2">
      <c r="A31" s="75"/>
      <c r="B31" s="21" t="s">
        <v>662</v>
      </c>
      <c r="D31" s="80">
        <v>0</v>
      </c>
      <c r="E31" s="87"/>
      <c r="F31" s="80">
        <f>H31-D31</f>
        <v>0</v>
      </c>
      <c r="G31" s="87"/>
      <c r="H31" s="80">
        <v>0</v>
      </c>
      <c r="M31" s="100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</row>
    <row r="32" spans="1:25" s="72" customFormat="1" ht="14.25" hidden="1" x14ac:dyDescent="0.2">
      <c r="A32" s="75"/>
      <c r="B32" s="21" t="s">
        <v>675</v>
      </c>
      <c r="D32" s="80">
        <v>0</v>
      </c>
      <c r="E32" s="87"/>
      <c r="F32" s="80">
        <f>H32-D32</f>
        <v>0</v>
      </c>
      <c r="G32" s="87"/>
      <c r="H32" s="80">
        <v>0</v>
      </c>
      <c r="M32" s="100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</row>
    <row r="33" spans="1:25" s="72" customFormat="1" ht="14.25" hidden="1" x14ac:dyDescent="0.2">
      <c r="A33" s="75"/>
      <c r="B33" s="21" t="s">
        <v>674</v>
      </c>
      <c r="D33" s="80">
        <v>0</v>
      </c>
      <c r="E33" s="87"/>
      <c r="F33" s="80">
        <f>H33-D33</f>
        <v>0</v>
      </c>
      <c r="G33" s="87"/>
      <c r="H33" s="80">
        <v>0</v>
      </c>
      <c r="M33" s="100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</row>
    <row r="34" spans="1:25" s="72" customFormat="1" ht="14.25" hidden="1" x14ac:dyDescent="0.2">
      <c r="A34" s="75"/>
      <c r="B34" s="21" t="s">
        <v>673</v>
      </c>
      <c r="D34" s="80">
        <v>0</v>
      </c>
      <c r="E34" s="87"/>
      <c r="F34" s="80">
        <f>H34-D34</f>
        <v>0</v>
      </c>
      <c r="G34" s="87"/>
      <c r="H34" s="80">
        <v>0</v>
      </c>
      <c r="M34" s="100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</row>
    <row r="35" spans="1:25" s="72" customFormat="1" ht="14.25" hidden="1" x14ac:dyDescent="0.2">
      <c r="A35" s="75"/>
      <c r="B35" s="21" t="s">
        <v>672</v>
      </c>
      <c r="D35" s="80">
        <v>0</v>
      </c>
      <c r="E35" s="87"/>
      <c r="F35" s="80">
        <f>H35-D35</f>
        <v>0</v>
      </c>
      <c r="G35" s="87"/>
      <c r="H35" s="80">
        <v>0</v>
      </c>
      <c r="M35" s="100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</row>
    <row r="36" spans="1:25" s="72" customFormat="1" ht="14.25" hidden="1" x14ac:dyDescent="0.2">
      <c r="A36" s="75"/>
      <c r="B36" s="21" t="s">
        <v>671</v>
      </c>
      <c r="D36" s="80">
        <v>0</v>
      </c>
      <c r="E36" s="87"/>
      <c r="F36" s="80">
        <f>H36-D36</f>
        <v>0</v>
      </c>
      <c r="G36" s="87"/>
      <c r="H36" s="80">
        <v>0</v>
      </c>
      <c r="M36" s="100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</row>
    <row r="37" spans="1:25" s="72" customFormat="1" ht="14.25" hidden="1" x14ac:dyDescent="0.2">
      <c r="A37" s="75"/>
      <c r="B37" s="21" t="s">
        <v>407</v>
      </c>
      <c r="D37" s="80">
        <v>0</v>
      </c>
      <c r="E37" s="87"/>
      <c r="F37" s="80">
        <f>H37-D37</f>
        <v>0</v>
      </c>
      <c r="G37" s="87"/>
      <c r="H37" s="80">
        <v>0</v>
      </c>
      <c r="M37" s="100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</row>
    <row r="38" spans="1:25" s="72" customFormat="1" ht="14.25" hidden="1" x14ac:dyDescent="0.2">
      <c r="A38" s="75"/>
      <c r="B38" s="21" t="s">
        <v>670</v>
      </c>
      <c r="D38" s="80">
        <v>0</v>
      </c>
      <c r="E38" s="87"/>
      <c r="F38" s="80">
        <f>H38-D38</f>
        <v>0</v>
      </c>
      <c r="G38" s="87"/>
      <c r="H38" s="80">
        <v>0</v>
      </c>
      <c r="M38" s="100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</row>
    <row r="39" spans="1:25" s="72" customFormat="1" ht="14.25" hidden="1" x14ac:dyDescent="0.2">
      <c r="A39" s="75"/>
      <c r="B39" s="21" t="s">
        <v>669</v>
      </c>
      <c r="D39" s="80">
        <v>0</v>
      </c>
      <c r="E39" s="87"/>
      <c r="F39" s="80">
        <f>H39-D39</f>
        <v>0</v>
      </c>
      <c r="G39" s="87"/>
      <c r="H39" s="80">
        <v>0</v>
      </c>
      <c r="M39" s="100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</row>
    <row r="40" spans="1:25" s="72" customFormat="1" ht="14.25" hidden="1" x14ac:dyDescent="0.2">
      <c r="A40" s="75"/>
      <c r="B40" s="21" t="s">
        <v>668</v>
      </c>
      <c r="D40" s="80">
        <v>0</v>
      </c>
      <c r="E40" s="87"/>
      <c r="F40" s="80">
        <f>H40-D40</f>
        <v>0</v>
      </c>
      <c r="G40" s="87"/>
      <c r="H40" s="80">
        <v>0</v>
      </c>
      <c r="M40" s="100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</row>
    <row r="41" spans="1:25" s="72" customFormat="1" ht="14.25" hidden="1" x14ac:dyDescent="0.2">
      <c r="A41" s="75"/>
      <c r="B41" s="21" t="s">
        <v>667</v>
      </c>
      <c r="D41" s="80">
        <v>0</v>
      </c>
      <c r="E41" s="87"/>
      <c r="F41" s="80">
        <f>H41-D41</f>
        <v>0</v>
      </c>
      <c r="G41" s="87"/>
      <c r="H41" s="80">
        <v>0</v>
      </c>
      <c r="M41" s="100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</row>
    <row r="42" spans="1:25" s="72" customFormat="1" ht="14.25" hidden="1" x14ac:dyDescent="0.2">
      <c r="A42" s="75"/>
      <c r="B42" s="21" t="s">
        <v>666</v>
      </c>
      <c r="D42" s="80">
        <v>0</v>
      </c>
      <c r="E42" s="87"/>
      <c r="F42" s="80">
        <f>H42-D42</f>
        <v>0</v>
      </c>
      <c r="G42" s="87"/>
      <c r="H42" s="80">
        <v>0</v>
      </c>
      <c r="M42" s="100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</row>
    <row r="43" spans="1:25" s="72" customFormat="1" ht="14.25" hidden="1" x14ac:dyDescent="0.2">
      <c r="A43" s="75"/>
      <c r="B43" s="21" t="s">
        <v>665</v>
      </c>
      <c r="D43" s="80">
        <v>0</v>
      </c>
      <c r="E43" s="87"/>
      <c r="F43" s="80">
        <f>H43-D43</f>
        <v>0</v>
      </c>
      <c r="G43" s="87"/>
      <c r="H43" s="80">
        <v>0</v>
      </c>
      <c r="M43" s="100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</row>
    <row r="44" spans="1:25" s="72" customFormat="1" ht="14.25" hidden="1" x14ac:dyDescent="0.2">
      <c r="A44" s="75"/>
      <c r="B44" s="21" t="s">
        <v>664</v>
      </c>
      <c r="D44" s="80">
        <v>0</v>
      </c>
      <c r="E44" s="87"/>
      <c r="F44" s="80">
        <f>H44-D44</f>
        <v>0</v>
      </c>
      <c r="G44" s="87"/>
      <c r="H44" s="80">
        <v>0</v>
      </c>
      <c r="M44" s="100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</row>
    <row r="45" spans="1:25" s="72" customFormat="1" ht="14.25" hidden="1" x14ac:dyDescent="0.2">
      <c r="A45" s="75"/>
      <c r="B45" s="21" t="s">
        <v>663</v>
      </c>
      <c r="D45" s="80">
        <v>0</v>
      </c>
      <c r="E45" s="87"/>
      <c r="F45" s="80">
        <f>H45-D45</f>
        <v>0</v>
      </c>
      <c r="G45" s="87"/>
      <c r="H45" s="80">
        <v>0</v>
      </c>
      <c r="M45" s="100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</row>
    <row r="46" spans="1:25" s="72" customFormat="1" ht="14.25" hidden="1" x14ac:dyDescent="0.2">
      <c r="A46" s="75"/>
      <c r="B46" s="21" t="s">
        <v>662</v>
      </c>
      <c r="D46" s="80">
        <v>0</v>
      </c>
      <c r="E46" s="87"/>
      <c r="F46" s="80">
        <f>H46-D46</f>
        <v>0</v>
      </c>
      <c r="G46" s="87"/>
      <c r="H46" s="80">
        <v>0</v>
      </c>
      <c r="M46" s="100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</row>
    <row r="47" spans="1:25" s="72" customFormat="1" ht="14.25" hidden="1" x14ac:dyDescent="0.2">
      <c r="A47" s="75"/>
      <c r="B47" s="21" t="s">
        <v>661</v>
      </c>
      <c r="D47" s="80">
        <v>0</v>
      </c>
      <c r="E47" s="87"/>
      <c r="F47" s="80">
        <f>H47-D47</f>
        <v>0</v>
      </c>
      <c r="G47" s="87"/>
      <c r="H47" s="80">
        <v>0</v>
      </c>
      <c r="M47" s="100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</row>
    <row r="48" spans="1:25" s="72" customFormat="1" ht="14.25" hidden="1" x14ac:dyDescent="0.2">
      <c r="A48" s="75"/>
      <c r="B48" s="21" t="s">
        <v>660</v>
      </c>
      <c r="D48" s="80">
        <v>0</v>
      </c>
      <c r="E48" s="87"/>
      <c r="F48" s="80">
        <f>H48-D48</f>
        <v>0</v>
      </c>
      <c r="G48" s="87"/>
      <c r="H48" s="80">
        <v>0</v>
      </c>
      <c r="M48" s="100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</row>
    <row r="49" spans="1:25" s="72" customFormat="1" ht="14.25" hidden="1" x14ac:dyDescent="0.2">
      <c r="A49" s="75"/>
      <c r="B49" s="21" t="s">
        <v>659</v>
      </c>
      <c r="D49" s="80">
        <v>0</v>
      </c>
      <c r="E49" s="87"/>
      <c r="F49" s="80">
        <f>H49-D49</f>
        <v>0</v>
      </c>
      <c r="G49" s="87"/>
      <c r="H49" s="80">
        <v>0</v>
      </c>
      <c r="M49" s="100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</row>
    <row r="50" spans="1:25" s="72" customFormat="1" ht="14.25" hidden="1" x14ac:dyDescent="0.2">
      <c r="A50" s="75"/>
      <c r="B50" s="21" t="s">
        <v>658</v>
      </c>
      <c r="D50" s="77">
        <v>0</v>
      </c>
      <c r="E50" s="87"/>
      <c r="F50" s="77">
        <f>H50-D50</f>
        <v>0</v>
      </c>
      <c r="G50" s="87"/>
      <c r="H50" s="77">
        <v>0</v>
      </c>
      <c r="M50" s="100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</row>
    <row r="51" spans="1:25" s="72" customFormat="1" ht="14.25" hidden="1" x14ac:dyDescent="0.2">
      <c r="A51" s="75"/>
      <c r="B51" s="21" t="s">
        <v>657</v>
      </c>
      <c r="D51" s="77">
        <v>0</v>
      </c>
      <c r="E51" s="87"/>
      <c r="F51" s="77">
        <f>H51-D51</f>
        <v>0</v>
      </c>
      <c r="G51" s="87"/>
      <c r="H51" s="77">
        <v>0</v>
      </c>
      <c r="M51" s="100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</row>
    <row r="52" spans="1:25" s="72" customFormat="1" ht="14.25" hidden="1" x14ac:dyDescent="0.2">
      <c r="A52" s="75"/>
      <c r="B52" s="21" t="s">
        <v>656</v>
      </c>
      <c r="D52" s="77">
        <v>0</v>
      </c>
      <c r="E52" s="87"/>
      <c r="F52" s="77">
        <f>H52-D52</f>
        <v>0</v>
      </c>
      <c r="G52" s="87"/>
      <c r="H52" s="77">
        <v>0</v>
      </c>
      <c r="M52" s="100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</row>
    <row r="53" spans="1:25" s="72" customFormat="1" ht="14.25" hidden="1" x14ac:dyDescent="0.2">
      <c r="A53" s="75"/>
      <c r="B53" s="21" t="s">
        <v>655</v>
      </c>
      <c r="D53" s="77">
        <v>0</v>
      </c>
      <c r="E53" s="87"/>
      <c r="F53" s="77">
        <f>H53-D53</f>
        <v>0</v>
      </c>
      <c r="G53" s="87"/>
      <c r="H53" s="77">
        <v>0</v>
      </c>
      <c r="M53" s="100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</row>
    <row r="54" spans="1:25" s="72" customFormat="1" ht="14.25" hidden="1" x14ac:dyDescent="0.2">
      <c r="A54" s="75"/>
      <c r="B54" s="21" t="s">
        <v>654</v>
      </c>
      <c r="D54" s="77">
        <v>0</v>
      </c>
      <c r="E54" s="87"/>
      <c r="F54" s="77">
        <f>H54-D54</f>
        <v>0</v>
      </c>
      <c r="G54" s="87"/>
      <c r="H54" s="77">
        <v>0</v>
      </c>
      <c r="M54" s="100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</row>
    <row r="55" spans="1:25" s="72" customFormat="1" ht="14.25" hidden="1" x14ac:dyDescent="0.2">
      <c r="A55" s="75"/>
      <c r="B55" s="21" t="s">
        <v>653</v>
      </c>
      <c r="D55" s="77">
        <v>0</v>
      </c>
      <c r="E55" s="87"/>
      <c r="F55" s="77">
        <f>H55-D55</f>
        <v>0</v>
      </c>
      <c r="G55" s="87"/>
      <c r="H55" s="77">
        <v>0</v>
      </c>
      <c r="M55" s="100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</row>
    <row r="56" spans="1:25" s="72" customFormat="1" ht="14.25" hidden="1" x14ac:dyDescent="0.2">
      <c r="A56" s="75"/>
      <c r="B56" s="21" t="s">
        <v>652</v>
      </c>
      <c r="D56" s="77">
        <v>0</v>
      </c>
      <c r="E56" s="87"/>
      <c r="F56" s="77">
        <f>H56-D56</f>
        <v>0</v>
      </c>
      <c r="G56" s="87"/>
      <c r="H56" s="77">
        <v>0</v>
      </c>
      <c r="M56" s="100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</row>
    <row r="57" spans="1:25" s="72" customFormat="1" ht="14.25" hidden="1" x14ac:dyDescent="0.2">
      <c r="A57" s="75"/>
      <c r="B57" s="21" t="s">
        <v>651</v>
      </c>
      <c r="D57" s="77">
        <v>0</v>
      </c>
      <c r="E57" s="87"/>
      <c r="F57" s="77">
        <f>H57-D57</f>
        <v>0</v>
      </c>
      <c r="G57" s="87"/>
      <c r="H57" s="77">
        <v>0</v>
      </c>
      <c r="M57" s="100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</row>
    <row r="58" spans="1:25" s="72" customFormat="1" ht="14.25" hidden="1" x14ac:dyDescent="0.2">
      <c r="A58" s="75"/>
      <c r="B58" s="21" t="s">
        <v>650</v>
      </c>
      <c r="D58" s="77">
        <v>0</v>
      </c>
      <c r="E58" s="87"/>
      <c r="F58" s="77">
        <f>H58-D58</f>
        <v>0</v>
      </c>
      <c r="G58" s="87"/>
      <c r="H58" s="77">
        <v>0</v>
      </c>
      <c r="M58" s="100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</row>
    <row r="59" spans="1:25" s="72" customFormat="1" ht="14.25" hidden="1" x14ac:dyDescent="0.2">
      <c r="A59" s="75"/>
      <c r="B59" s="21" t="s">
        <v>649</v>
      </c>
      <c r="D59" s="77">
        <v>0</v>
      </c>
      <c r="E59" s="87"/>
      <c r="F59" s="77">
        <f>H59-D59</f>
        <v>0</v>
      </c>
      <c r="G59" s="87"/>
      <c r="H59" s="77">
        <v>0</v>
      </c>
      <c r="M59" s="100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</row>
    <row r="60" spans="1:25" s="72" customFormat="1" ht="14.25" hidden="1" x14ac:dyDescent="0.2">
      <c r="A60" s="75"/>
      <c r="B60" s="21" t="s">
        <v>648</v>
      </c>
      <c r="D60" s="77">
        <v>0</v>
      </c>
      <c r="E60" s="87"/>
      <c r="F60" s="77">
        <f>H60-D60</f>
        <v>0</v>
      </c>
      <c r="G60" s="87"/>
      <c r="H60" s="77">
        <v>0</v>
      </c>
      <c r="M60" s="100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</row>
    <row r="61" spans="1:25" s="72" customFormat="1" ht="14.25" hidden="1" x14ac:dyDescent="0.2">
      <c r="A61" s="75"/>
      <c r="B61" s="21" t="s">
        <v>647</v>
      </c>
      <c r="D61" s="77">
        <v>0</v>
      </c>
      <c r="E61" s="87"/>
      <c r="F61" s="77">
        <f>H61-D61</f>
        <v>0</v>
      </c>
      <c r="G61" s="87"/>
      <c r="H61" s="77">
        <v>0</v>
      </c>
      <c r="M61" s="100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</row>
    <row r="62" spans="1:25" s="72" customFormat="1" ht="14.25" hidden="1" x14ac:dyDescent="0.2">
      <c r="A62" s="75"/>
      <c r="B62" s="21" t="s">
        <v>646</v>
      </c>
      <c r="D62" s="77">
        <v>0</v>
      </c>
      <c r="E62" s="87"/>
      <c r="F62" s="77">
        <f>H62-D62</f>
        <v>0</v>
      </c>
      <c r="G62" s="87"/>
      <c r="H62" s="77">
        <v>0</v>
      </c>
      <c r="M62" s="100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</row>
    <row r="63" spans="1:25" s="72" customFormat="1" ht="14.25" hidden="1" x14ac:dyDescent="0.2">
      <c r="A63" s="75"/>
      <c r="B63" s="21" t="s">
        <v>645</v>
      </c>
      <c r="D63" s="80">
        <v>0</v>
      </c>
      <c r="E63" s="87"/>
      <c r="F63" s="77">
        <f>H63-D63</f>
        <v>0</v>
      </c>
      <c r="G63" s="87"/>
      <c r="H63" s="80">
        <v>0</v>
      </c>
      <c r="M63" s="66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</row>
    <row r="64" spans="1:25" s="72" customFormat="1" ht="14.25" hidden="1" x14ac:dyDescent="0.2">
      <c r="A64" s="98"/>
      <c r="B64" s="21" t="s">
        <v>645</v>
      </c>
      <c r="D64" s="80">
        <v>0</v>
      </c>
      <c r="E64" s="87"/>
      <c r="F64" s="80">
        <f>H64-D64</f>
        <v>0</v>
      </c>
      <c r="G64" s="87"/>
      <c r="H64" s="80">
        <v>0</v>
      </c>
      <c r="M64" s="66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</row>
    <row r="65" spans="1:25" s="72" customFormat="1" ht="14.25" hidden="1" x14ac:dyDescent="0.2">
      <c r="A65" s="75"/>
      <c r="B65" s="21" t="s">
        <v>644</v>
      </c>
      <c r="D65" s="80">
        <v>0</v>
      </c>
      <c r="E65" s="87"/>
      <c r="F65" s="80">
        <f>H65-D65</f>
        <v>0</v>
      </c>
      <c r="G65" s="87"/>
      <c r="H65" s="80">
        <v>0</v>
      </c>
      <c r="M65" s="66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</row>
    <row r="66" spans="1:25" s="72" customFormat="1" ht="14.25" hidden="1" x14ac:dyDescent="0.2">
      <c r="A66" s="75"/>
      <c r="B66" s="21" t="s">
        <v>643</v>
      </c>
      <c r="D66" s="77">
        <v>0</v>
      </c>
      <c r="E66" s="87"/>
      <c r="F66" s="77">
        <f>H66-D66</f>
        <v>0</v>
      </c>
      <c r="G66" s="87"/>
      <c r="H66" s="77">
        <v>0</v>
      </c>
      <c r="M66" s="100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</row>
    <row r="67" spans="1:25" s="72" customFormat="1" ht="14.25" hidden="1" x14ac:dyDescent="0.2">
      <c r="A67" s="75"/>
      <c r="B67" s="21" t="s">
        <v>642</v>
      </c>
      <c r="D67" s="77">
        <v>0</v>
      </c>
      <c r="E67" s="87"/>
      <c r="F67" s="77">
        <f>H67-D67</f>
        <v>0</v>
      </c>
      <c r="G67" s="87"/>
      <c r="H67" s="77">
        <v>0</v>
      </c>
      <c r="M67" s="100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</row>
    <row r="68" spans="1:25" s="72" customFormat="1" ht="14.25" hidden="1" x14ac:dyDescent="0.2">
      <c r="A68" s="75"/>
      <c r="B68" s="21" t="s">
        <v>641</v>
      </c>
      <c r="D68" s="77">
        <v>0</v>
      </c>
      <c r="E68" s="87"/>
      <c r="F68" s="77">
        <f>H68-D68</f>
        <v>0</v>
      </c>
      <c r="G68" s="87"/>
      <c r="H68" s="77">
        <v>0</v>
      </c>
      <c r="M68" s="100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</row>
    <row r="69" spans="1:25" s="72" customFormat="1" ht="14.25" hidden="1" x14ac:dyDescent="0.2">
      <c r="A69" s="75"/>
      <c r="B69" s="21" t="s">
        <v>640</v>
      </c>
      <c r="D69" s="77">
        <v>0</v>
      </c>
      <c r="E69" s="87"/>
      <c r="F69" s="77">
        <f>H69-D69</f>
        <v>0</v>
      </c>
      <c r="G69" s="87"/>
      <c r="H69" s="77">
        <v>0</v>
      </c>
      <c r="M69" s="100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</row>
    <row r="70" spans="1:25" s="72" customFormat="1" ht="14.25" hidden="1" x14ac:dyDescent="0.2">
      <c r="A70" s="75"/>
      <c r="B70" s="21" t="s">
        <v>639</v>
      </c>
      <c r="D70" s="77">
        <v>0</v>
      </c>
      <c r="E70" s="87"/>
      <c r="F70" s="77">
        <f>H70-D70</f>
        <v>0</v>
      </c>
      <c r="G70" s="87"/>
      <c r="H70" s="77">
        <v>0</v>
      </c>
      <c r="M70" s="100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</row>
    <row r="71" spans="1:25" s="72" customFormat="1" ht="14.25" hidden="1" x14ac:dyDescent="0.2">
      <c r="A71" s="75"/>
      <c r="B71" s="21" t="s">
        <v>638</v>
      </c>
      <c r="D71" s="77">
        <v>0</v>
      </c>
      <c r="E71" s="87"/>
      <c r="F71" s="77">
        <f>H71-D71</f>
        <v>0</v>
      </c>
      <c r="G71" s="87"/>
      <c r="H71" s="77">
        <v>0</v>
      </c>
      <c r="M71" s="100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</row>
    <row r="72" spans="1:25" s="72" customFormat="1" ht="14.25" hidden="1" x14ac:dyDescent="0.2">
      <c r="A72" s="75"/>
      <c r="B72" s="21" t="s">
        <v>637</v>
      </c>
      <c r="D72" s="77">
        <v>0</v>
      </c>
      <c r="E72" s="87"/>
      <c r="F72" s="77">
        <f>H72-D72</f>
        <v>0</v>
      </c>
      <c r="G72" s="87"/>
      <c r="H72" s="77">
        <v>0</v>
      </c>
      <c r="M72" s="100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</row>
    <row r="73" spans="1:25" s="72" customFormat="1" ht="14.25" hidden="1" x14ac:dyDescent="0.2">
      <c r="A73" s="75"/>
      <c r="B73" s="21" t="s">
        <v>636</v>
      </c>
      <c r="D73" s="80">
        <v>0</v>
      </c>
      <c r="E73" s="87"/>
      <c r="F73" s="77">
        <f>H73-D73</f>
        <v>0</v>
      </c>
      <c r="G73" s="87"/>
      <c r="H73" s="80">
        <v>0</v>
      </c>
      <c r="M73" s="100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</row>
    <row r="74" spans="1:25" s="72" customFormat="1" ht="14.25" hidden="1" x14ac:dyDescent="0.2">
      <c r="A74" s="75"/>
      <c r="B74" s="21" t="s">
        <v>635</v>
      </c>
      <c r="D74" s="80">
        <v>0</v>
      </c>
      <c r="E74" s="87"/>
      <c r="F74" s="77">
        <f>H74-D74</f>
        <v>0</v>
      </c>
      <c r="G74" s="87"/>
      <c r="H74" s="80">
        <v>0</v>
      </c>
      <c r="M74" s="100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</row>
    <row r="75" spans="1:25" s="72" customFormat="1" ht="14.25" hidden="1" x14ac:dyDescent="0.2">
      <c r="A75" s="75"/>
      <c r="B75" s="21" t="s">
        <v>634</v>
      </c>
      <c r="D75" s="80">
        <v>0</v>
      </c>
      <c r="E75" s="87"/>
      <c r="F75" s="77">
        <f>H75-D75</f>
        <v>0</v>
      </c>
      <c r="G75" s="87"/>
      <c r="H75" s="80">
        <v>0</v>
      </c>
      <c r="M75" s="100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</row>
    <row r="76" spans="1:25" s="72" customFormat="1" ht="14.25" hidden="1" x14ac:dyDescent="0.2">
      <c r="A76" s="75"/>
      <c r="B76" s="21" t="s">
        <v>633</v>
      </c>
      <c r="D76" s="80">
        <v>0</v>
      </c>
      <c r="E76" s="87"/>
      <c r="F76" s="77">
        <f>H76-D76</f>
        <v>0</v>
      </c>
      <c r="G76" s="87"/>
      <c r="H76" s="80">
        <v>0</v>
      </c>
      <c r="M76" s="100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</row>
    <row r="77" spans="1:25" s="72" customFormat="1" ht="14.25" hidden="1" x14ac:dyDescent="0.2">
      <c r="A77" s="75"/>
      <c r="B77" s="21" t="s">
        <v>632</v>
      </c>
      <c r="D77" s="80">
        <v>0</v>
      </c>
      <c r="E77" s="87"/>
      <c r="F77" s="80">
        <f>H77-D77</f>
        <v>0</v>
      </c>
      <c r="G77" s="87"/>
      <c r="H77" s="80">
        <v>0</v>
      </c>
      <c r="M77" s="66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</row>
    <row r="78" spans="1:25" s="72" customFormat="1" ht="14.25" hidden="1" x14ac:dyDescent="0.2">
      <c r="A78" s="75"/>
      <c r="B78" s="21" t="s">
        <v>631</v>
      </c>
      <c r="D78" s="80">
        <v>0</v>
      </c>
      <c r="E78" s="87"/>
      <c r="F78" s="77">
        <f>H78-D78</f>
        <v>0</v>
      </c>
      <c r="G78" s="87"/>
      <c r="H78" s="80">
        <v>0</v>
      </c>
      <c r="M78" s="66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</row>
    <row r="79" spans="1:25" s="72" customFormat="1" ht="14.25" hidden="1" x14ac:dyDescent="0.2">
      <c r="A79" s="75"/>
      <c r="B79" s="21" t="s">
        <v>630</v>
      </c>
      <c r="D79" s="80">
        <v>0</v>
      </c>
      <c r="E79" s="87"/>
      <c r="F79" s="77">
        <f>H79-D79</f>
        <v>0</v>
      </c>
      <c r="G79" s="87"/>
      <c r="H79" s="80">
        <v>0</v>
      </c>
      <c r="M79" s="66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</row>
    <row r="80" spans="1:25" s="72" customFormat="1" ht="14.25" hidden="1" x14ac:dyDescent="0.2">
      <c r="A80" s="75"/>
      <c r="B80" s="21" t="s">
        <v>629</v>
      </c>
      <c r="D80" s="80">
        <v>0</v>
      </c>
      <c r="E80" s="87"/>
      <c r="F80" s="80">
        <f>H80-D80</f>
        <v>0</v>
      </c>
      <c r="G80" s="87"/>
      <c r="H80" s="80">
        <v>0</v>
      </c>
      <c r="M80" s="66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</row>
    <row r="81" spans="1:25" s="72" customFormat="1" ht="14.25" hidden="1" x14ac:dyDescent="0.2">
      <c r="A81" s="75"/>
      <c r="B81" s="21" t="s">
        <v>628</v>
      </c>
      <c r="D81" s="80">
        <v>0</v>
      </c>
      <c r="E81" s="87"/>
      <c r="F81" s="77">
        <f>H81-D81</f>
        <v>0</v>
      </c>
      <c r="G81" s="87"/>
      <c r="H81" s="80">
        <v>0</v>
      </c>
      <c r="M81" s="100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</row>
    <row r="82" spans="1:25" s="72" customFormat="1" ht="14.25" hidden="1" x14ac:dyDescent="0.2">
      <c r="A82" s="75"/>
      <c r="B82" s="21" t="s">
        <v>628</v>
      </c>
      <c r="D82" s="80">
        <v>0</v>
      </c>
      <c r="E82" s="87"/>
      <c r="F82" s="77">
        <f>H82-D82</f>
        <v>0</v>
      </c>
      <c r="G82" s="87"/>
      <c r="H82" s="80">
        <v>0</v>
      </c>
      <c r="M82" s="100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</row>
    <row r="83" spans="1:25" s="72" customFormat="1" ht="14.25" hidden="1" x14ac:dyDescent="0.2">
      <c r="A83" s="75"/>
      <c r="B83" s="21" t="s">
        <v>628</v>
      </c>
      <c r="D83" s="80">
        <v>0</v>
      </c>
      <c r="E83" s="87"/>
      <c r="F83" s="77">
        <f>H83-D83</f>
        <v>0</v>
      </c>
      <c r="G83" s="87"/>
      <c r="H83" s="80">
        <v>0</v>
      </c>
      <c r="M83" s="100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</row>
    <row r="84" spans="1:25" s="72" customFormat="1" ht="14.25" hidden="1" x14ac:dyDescent="0.2">
      <c r="A84" s="75"/>
      <c r="B84" s="21" t="s">
        <v>627</v>
      </c>
      <c r="D84" s="80">
        <v>0</v>
      </c>
      <c r="E84" s="87"/>
      <c r="F84" s="77">
        <f>H84-D84</f>
        <v>0</v>
      </c>
      <c r="G84" s="87"/>
      <c r="H84" s="77">
        <v>0</v>
      </c>
      <c r="M84" s="100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</row>
    <row r="85" spans="1:25" s="72" customFormat="1" ht="14.25" hidden="1" x14ac:dyDescent="0.2">
      <c r="A85" s="75"/>
      <c r="B85" s="21" t="s">
        <v>278</v>
      </c>
      <c r="D85" s="80">
        <v>0</v>
      </c>
      <c r="E85" s="87"/>
      <c r="F85" s="77">
        <f>H85-D85</f>
        <v>0</v>
      </c>
      <c r="G85" s="87"/>
      <c r="H85" s="77">
        <v>0</v>
      </c>
      <c r="M85" s="100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</row>
    <row r="86" spans="1:25" ht="14.25" hidden="1" x14ac:dyDescent="0.2">
      <c r="A86" s="75"/>
      <c r="B86" s="21" t="s">
        <v>626</v>
      </c>
      <c r="C86" s="72"/>
      <c r="D86" s="80">
        <v>0</v>
      </c>
      <c r="E86" s="87"/>
      <c r="F86" s="77">
        <f>H86-D86</f>
        <v>0</v>
      </c>
      <c r="H86" s="67">
        <v>0</v>
      </c>
    </row>
    <row r="87" spans="1:25" ht="14.25" hidden="1" x14ac:dyDescent="0.2">
      <c r="A87" s="75"/>
      <c r="B87" s="21" t="s">
        <v>625</v>
      </c>
      <c r="C87" s="72"/>
      <c r="D87" s="80">
        <v>0</v>
      </c>
      <c r="E87" s="87"/>
      <c r="F87" s="77">
        <f>H87-D87</f>
        <v>0</v>
      </c>
      <c r="H87" s="67">
        <v>0</v>
      </c>
    </row>
    <row r="88" spans="1:25" ht="14.25" hidden="1" x14ac:dyDescent="0.2">
      <c r="A88" s="75"/>
      <c r="B88" s="21" t="s">
        <v>624</v>
      </c>
      <c r="C88" s="72"/>
      <c r="D88" s="80">
        <v>0</v>
      </c>
      <c r="E88" s="87"/>
      <c r="F88" s="77">
        <f>H88-D88</f>
        <v>0</v>
      </c>
      <c r="H88" s="67">
        <v>0</v>
      </c>
    </row>
    <row r="89" spans="1:25" ht="14.25" hidden="1" x14ac:dyDescent="0.2">
      <c r="A89" s="75"/>
      <c r="B89" s="21" t="s">
        <v>623</v>
      </c>
      <c r="C89" s="72"/>
      <c r="D89" s="80">
        <v>0</v>
      </c>
      <c r="E89" s="87"/>
      <c r="F89" s="77">
        <f>H89-D89</f>
        <v>0</v>
      </c>
      <c r="H89" s="67">
        <v>0</v>
      </c>
    </row>
    <row r="90" spans="1:25" ht="14.25" hidden="1" x14ac:dyDescent="0.2">
      <c r="A90" s="75"/>
      <c r="B90" s="21" t="s">
        <v>622</v>
      </c>
      <c r="C90" s="72"/>
      <c r="D90" s="80">
        <v>0</v>
      </c>
      <c r="E90" s="87"/>
      <c r="F90" s="77">
        <f>H90-D90</f>
        <v>0</v>
      </c>
      <c r="H90" s="67">
        <v>0</v>
      </c>
    </row>
    <row r="91" spans="1:25" ht="14.25" hidden="1" x14ac:dyDescent="0.2">
      <c r="A91" s="75"/>
      <c r="B91" s="21" t="s">
        <v>621</v>
      </c>
      <c r="C91" s="72"/>
      <c r="D91" s="80">
        <v>0</v>
      </c>
      <c r="E91" s="87"/>
      <c r="F91" s="77">
        <f>H91-D91</f>
        <v>0</v>
      </c>
      <c r="H91" s="67">
        <v>0</v>
      </c>
    </row>
    <row r="92" spans="1:25" s="106" customFormat="1" ht="14.25" hidden="1" x14ac:dyDescent="0.2">
      <c r="A92" s="75"/>
      <c r="B92" s="21" t="s">
        <v>620</v>
      </c>
      <c r="C92" s="96"/>
      <c r="D92" s="11">
        <v>0</v>
      </c>
      <c r="E92" s="97"/>
      <c r="F92" s="77">
        <f>H92-D92</f>
        <v>0</v>
      </c>
      <c r="G92" s="68"/>
      <c r="H92" s="68">
        <v>0</v>
      </c>
      <c r="K92" s="108"/>
      <c r="L92" s="108"/>
      <c r="M92" s="108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</row>
    <row r="93" spans="1:25" s="106" customFormat="1" ht="14.25" hidden="1" x14ac:dyDescent="0.2">
      <c r="A93" s="75"/>
      <c r="B93" s="21" t="s">
        <v>619</v>
      </c>
      <c r="C93" s="96"/>
      <c r="D93" s="11">
        <v>0</v>
      </c>
      <c r="E93" s="97"/>
      <c r="F93" s="77">
        <f>H93-D93</f>
        <v>0</v>
      </c>
      <c r="G93" s="68"/>
      <c r="H93" s="68">
        <v>0</v>
      </c>
      <c r="K93" s="108"/>
      <c r="L93" s="108"/>
      <c r="M93" s="108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</row>
    <row r="94" spans="1:25" s="106" customFormat="1" ht="14.25" x14ac:dyDescent="0.2">
      <c r="A94" s="75"/>
      <c r="B94" s="21" t="s">
        <v>618</v>
      </c>
      <c r="C94" s="96"/>
      <c r="D94" s="11">
        <v>-4520568.3</v>
      </c>
      <c r="E94" s="97"/>
      <c r="F94" s="77">
        <f>H94-D94</f>
        <v>-800923.62000000011</v>
      </c>
      <c r="G94" s="68"/>
      <c r="H94" s="68">
        <v>-5321491.92</v>
      </c>
      <c r="K94" s="108"/>
      <c r="L94" s="108"/>
      <c r="M94" s="108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</row>
    <row r="95" spans="1:25" s="106" customFormat="1" ht="14.25" hidden="1" x14ac:dyDescent="0.2">
      <c r="A95" s="75"/>
      <c r="B95" s="21" t="s">
        <v>617</v>
      </c>
      <c r="C95" s="96"/>
      <c r="D95" s="11">
        <v>0</v>
      </c>
      <c r="E95" s="97"/>
      <c r="F95" s="77">
        <f>H95-D95</f>
        <v>0</v>
      </c>
      <c r="G95" s="68"/>
      <c r="H95" s="68">
        <v>0</v>
      </c>
      <c r="K95" s="108"/>
      <c r="L95" s="108"/>
      <c r="M95" s="108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</row>
    <row r="96" spans="1:25" s="72" customFormat="1" ht="14.25" hidden="1" x14ac:dyDescent="0.2">
      <c r="A96" s="75"/>
      <c r="B96" s="21" t="s">
        <v>616</v>
      </c>
      <c r="D96" s="80">
        <v>0</v>
      </c>
      <c r="E96" s="87"/>
      <c r="F96" s="80">
        <f>H96-D96</f>
        <v>0</v>
      </c>
      <c r="G96" s="87"/>
      <c r="H96" s="80">
        <v>0</v>
      </c>
      <c r="M96" s="66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</row>
    <row r="97" spans="1:25" s="72" customFormat="1" ht="14.25" hidden="1" x14ac:dyDescent="0.2">
      <c r="A97" s="75"/>
      <c r="B97" s="21" t="s">
        <v>615</v>
      </c>
      <c r="D97" s="80">
        <v>0</v>
      </c>
      <c r="E97" s="87"/>
      <c r="F97" s="80">
        <f>H97-D97</f>
        <v>0</v>
      </c>
      <c r="G97" s="87"/>
      <c r="H97" s="80">
        <v>0</v>
      </c>
      <c r="M97" s="66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</row>
    <row r="98" spans="1:25" s="72" customFormat="1" ht="14.25" hidden="1" x14ac:dyDescent="0.2">
      <c r="A98" s="75"/>
      <c r="B98" s="21" t="s">
        <v>614</v>
      </c>
      <c r="D98" s="80">
        <v>0</v>
      </c>
      <c r="E98" s="87"/>
      <c r="F98" s="80">
        <f>H98-D98</f>
        <v>0</v>
      </c>
      <c r="G98" s="87"/>
      <c r="H98" s="80">
        <v>0</v>
      </c>
      <c r="M98" s="66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</row>
    <row r="99" spans="1:25" s="72" customFormat="1" ht="14.25" hidden="1" x14ac:dyDescent="0.2">
      <c r="A99" s="75"/>
      <c r="B99" s="21" t="s">
        <v>613</v>
      </c>
      <c r="D99" s="80">
        <v>0</v>
      </c>
      <c r="E99" s="87"/>
      <c r="F99" s="80">
        <f>H99-D99</f>
        <v>0</v>
      </c>
      <c r="G99" s="87"/>
      <c r="H99" s="80">
        <v>0</v>
      </c>
      <c r="M99" s="66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</row>
    <row r="100" spans="1:25" s="72" customFormat="1" ht="14.25" hidden="1" x14ac:dyDescent="0.2">
      <c r="A100" s="75"/>
      <c r="B100" s="21" t="s">
        <v>612</v>
      </c>
      <c r="D100" s="80">
        <v>0</v>
      </c>
      <c r="E100" s="87"/>
      <c r="F100" s="80">
        <f>H100-D100</f>
        <v>0</v>
      </c>
      <c r="G100" s="87"/>
      <c r="H100" s="80">
        <v>0</v>
      </c>
      <c r="M100" s="66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</row>
    <row r="101" spans="1:25" s="72" customFormat="1" ht="14.25" hidden="1" x14ac:dyDescent="0.2">
      <c r="A101" s="75"/>
      <c r="B101" s="21" t="s">
        <v>611</v>
      </c>
      <c r="D101" s="80">
        <v>0</v>
      </c>
      <c r="E101" s="87"/>
      <c r="F101" s="80">
        <f>H101-D101</f>
        <v>0</v>
      </c>
      <c r="G101" s="87"/>
      <c r="H101" s="80">
        <v>0</v>
      </c>
      <c r="M101" s="66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</row>
    <row r="102" spans="1:25" s="72" customFormat="1" ht="14.25" hidden="1" x14ac:dyDescent="0.2">
      <c r="A102" s="75"/>
      <c r="B102" s="21" t="s">
        <v>610</v>
      </c>
      <c r="D102" s="80">
        <v>0</v>
      </c>
      <c r="E102" s="87"/>
      <c r="F102" s="77">
        <f>H102-D102</f>
        <v>0</v>
      </c>
      <c r="G102" s="87"/>
      <c r="H102" s="80">
        <v>0</v>
      </c>
      <c r="M102" s="66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</row>
    <row r="103" spans="1:25" s="72" customFormat="1" ht="14.25" hidden="1" x14ac:dyDescent="0.2">
      <c r="A103" s="75"/>
      <c r="B103" s="21" t="s">
        <v>609</v>
      </c>
      <c r="D103" s="80">
        <v>0</v>
      </c>
      <c r="E103" s="87"/>
      <c r="F103" s="77">
        <f>H103-D103</f>
        <v>0</v>
      </c>
      <c r="G103" s="87"/>
      <c r="H103" s="80">
        <v>0</v>
      </c>
      <c r="M103" s="66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</row>
    <row r="104" spans="1:25" s="72" customFormat="1" ht="14.25" hidden="1" x14ac:dyDescent="0.2">
      <c r="A104" s="75"/>
      <c r="B104" s="21" t="s">
        <v>608</v>
      </c>
      <c r="D104" s="80">
        <v>0</v>
      </c>
      <c r="E104" s="87"/>
      <c r="F104" s="77">
        <f>H104-D104</f>
        <v>0</v>
      </c>
      <c r="G104" s="87"/>
      <c r="H104" s="80">
        <v>0</v>
      </c>
      <c r="M104" s="66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</row>
    <row r="105" spans="1:25" s="72" customFormat="1" ht="14.25" hidden="1" x14ac:dyDescent="0.2">
      <c r="A105" s="75"/>
      <c r="B105" s="21" t="s">
        <v>607</v>
      </c>
      <c r="D105" s="77">
        <v>0</v>
      </c>
      <c r="E105" s="87"/>
      <c r="F105" s="77">
        <f>H105-D105</f>
        <v>0</v>
      </c>
      <c r="G105" s="87"/>
      <c r="H105" s="77">
        <v>0</v>
      </c>
      <c r="M105" s="66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</row>
    <row r="106" spans="1:25" s="72" customFormat="1" ht="14.25" hidden="1" x14ac:dyDescent="0.2">
      <c r="A106" s="75"/>
      <c r="B106" s="21" t="s">
        <v>606</v>
      </c>
      <c r="D106" s="77">
        <v>0</v>
      </c>
      <c r="E106" s="87"/>
      <c r="F106" s="77">
        <f>H106-D106</f>
        <v>0</v>
      </c>
      <c r="G106" s="87"/>
      <c r="H106" s="77">
        <v>0</v>
      </c>
      <c r="M106" s="66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</row>
    <row r="107" spans="1:25" s="72" customFormat="1" ht="14.25" hidden="1" x14ac:dyDescent="0.2">
      <c r="A107" s="75"/>
      <c r="B107" s="21" t="s">
        <v>605</v>
      </c>
      <c r="D107" s="77">
        <v>0</v>
      </c>
      <c r="E107" s="87"/>
      <c r="F107" s="77">
        <f>H107-D107</f>
        <v>0</v>
      </c>
      <c r="G107" s="87"/>
      <c r="H107" s="77">
        <v>0</v>
      </c>
      <c r="M107" s="66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</row>
    <row r="108" spans="1:25" s="72" customFormat="1" ht="14.25" hidden="1" x14ac:dyDescent="0.2">
      <c r="A108" s="75"/>
      <c r="B108" s="21" t="s">
        <v>604</v>
      </c>
      <c r="D108" s="77">
        <v>0</v>
      </c>
      <c r="E108" s="87"/>
      <c r="F108" s="77">
        <f>H108-D108</f>
        <v>0</v>
      </c>
      <c r="G108" s="87"/>
      <c r="H108" s="77">
        <v>0</v>
      </c>
      <c r="M108" s="66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</row>
    <row r="109" spans="1:25" s="72" customFormat="1" ht="14.25" hidden="1" x14ac:dyDescent="0.2">
      <c r="A109" s="75"/>
      <c r="B109" s="21" t="s">
        <v>603</v>
      </c>
      <c r="D109" s="77">
        <v>0</v>
      </c>
      <c r="E109" s="87"/>
      <c r="F109" s="77">
        <f>H109-D109</f>
        <v>0</v>
      </c>
      <c r="G109" s="87"/>
      <c r="H109" s="77">
        <v>0</v>
      </c>
      <c r="M109" s="66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</row>
    <row r="110" spans="1:25" s="72" customFormat="1" ht="14.25" hidden="1" x14ac:dyDescent="0.2">
      <c r="A110" s="75"/>
      <c r="B110" s="21" t="s">
        <v>602</v>
      </c>
      <c r="D110" s="77">
        <v>0</v>
      </c>
      <c r="E110" s="87"/>
      <c r="F110" s="77">
        <f>H110-D110</f>
        <v>0</v>
      </c>
      <c r="G110" s="87"/>
      <c r="H110" s="77">
        <v>0</v>
      </c>
      <c r="M110" s="66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</row>
    <row r="111" spans="1:25" s="72" customFormat="1" ht="14.25" hidden="1" x14ac:dyDescent="0.2">
      <c r="A111" s="75"/>
      <c r="B111" s="21" t="s">
        <v>230</v>
      </c>
      <c r="D111" s="77">
        <v>0</v>
      </c>
      <c r="E111" s="87"/>
      <c r="F111" s="77">
        <f>H111-D111</f>
        <v>0</v>
      </c>
      <c r="G111" s="87"/>
      <c r="H111" s="77">
        <v>0</v>
      </c>
      <c r="M111" s="66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</row>
    <row r="112" spans="1:25" s="72" customFormat="1" ht="14.25" hidden="1" x14ac:dyDescent="0.2">
      <c r="A112" s="75"/>
      <c r="B112" s="21" t="s">
        <v>601</v>
      </c>
      <c r="D112" s="77">
        <v>0</v>
      </c>
      <c r="E112" s="87"/>
      <c r="F112" s="77">
        <f>H112-D112</f>
        <v>0</v>
      </c>
      <c r="G112" s="87"/>
      <c r="H112" s="77">
        <v>0</v>
      </c>
      <c r="M112" s="66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</row>
    <row r="113" spans="1:25" s="72" customFormat="1" ht="14.25" hidden="1" x14ac:dyDescent="0.2">
      <c r="A113" s="75"/>
      <c r="B113" s="21" t="s">
        <v>197</v>
      </c>
      <c r="D113" s="77">
        <v>0</v>
      </c>
      <c r="E113" s="87"/>
      <c r="F113" s="77">
        <f>H113-D113</f>
        <v>0</v>
      </c>
      <c r="G113" s="87"/>
      <c r="H113" s="77">
        <v>0</v>
      </c>
      <c r="M113" s="66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</row>
    <row r="114" spans="1:25" s="72" customFormat="1" ht="14.25" hidden="1" x14ac:dyDescent="0.2">
      <c r="A114" s="75" t="s">
        <v>190</v>
      </c>
      <c r="B114" s="21"/>
      <c r="D114" s="89">
        <f>SUM(D11:D113)</f>
        <v>22172277.689999998</v>
      </c>
      <c r="E114" s="87"/>
      <c r="F114" s="89">
        <f>H114-D114</f>
        <v>3812528.4100000039</v>
      </c>
      <c r="G114" s="87"/>
      <c r="H114" s="89">
        <f>SUM(H11:H113)</f>
        <v>25984806.100000001</v>
      </c>
      <c r="M114" s="66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</row>
    <row r="115" spans="1:25" s="72" customFormat="1" ht="14.25" hidden="1" x14ac:dyDescent="0.2">
      <c r="A115" s="75"/>
      <c r="B115" s="21" t="s">
        <v>197</v>
      </c>
      <c r="D115" s="77">
        <v>0</v>
      </c>
      <c r="E115" s="87"/>
      <c r="F115" s="77">
        <f>H115-D115</f>
        <v>0</v>
      </c>
      <c r="G115" s="87"/>
      <c r="H115" s="77">
        <v>0</v>
      </c>
      <c r="M115" s="100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</row>
    <row r="116" spans="1:25" s="72" customFormat="1" ht="14.25" hidden="1" x14ac:dyDescent="0.2">
      <c r="A116" s="75"/>
      <c r="B116" s="21" t="s">
        <v>197</v>
      </c>
      <c r="D116" s="77">
        <v>0</v>
      </c>
      <c r="E116" s="87"/>
      <c r="F116" s="77">
        <f>H116-D116</f>
        <v>0</v>
      </c>
      <c r="G116" s="87"/>
      <c r="H116" s="77">
        <v>0</v>
      </c>
      <c r="M116" s="100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</row>
    <row r="117" spans="1:25" s="72" customFormat="1" ht="14.25" hidden="1" x14ac:dyDescent="0.2">
      <c r="A117" s="75"/>
      <c r="B117" s="21" t="s">
        <v>197</v>
      </c>
      <c r="D117" s="104">
        <v>0</v>
      </c>
      <c r="E117" s="87"/>
      <c r="F117" s="104">
        <f>H117-D117</f>
        <v>0</v>
      </c>
      <c r="G117" s="87"/>
      <c r="H117" s="104">
        <v>0</v>
      </c>
      <c r="M117" s="100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</row>
    <row r="118" spans="1:25" s="72" customFormat="1" ht="14.25" x14ac:dyDescent="0.2">
      <c r="A118" s="75"/>
      <c r="B118" s="21"/>
      <c r="D118" s="104"/>
      <c r="E118" s="87"/>
      <c r="F118" s="104"/>
      <c r="G118" s="87"/>
      <c r="H118" s="104"/>
      <c r="M118" s="100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</row>
    <row r="119" spans="1:25" s="72" customFormat="1" ht="15" x14ac:dyDescent="0.25">
      <c r="A119" s="74" t="s">
        <v>190</v>
      </c>
      <c r="B119" s="112" t="s">
        <v>600</v>
      </c>
      <c r="C119" s="92"/>
      <c r="D119" s="111">
        <f>SUM(D114:D117)</f>
        <v>22172277.689999998</v>
      </c>
      <c r="E119" s="115"/>
      <c r="F119" s="111">
        <f>SUM(F114:F117)</f>
        <v>3812528.4100000039</v>
      </c>
      <c r="G119" s="115"/>
      <c r="H119" s="111">
        <f>SUM(H114:H117)</f>
        <v>25984806.100000001</v>
      </c>
      <c r="M119" s="66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</row>
    <row r="120" spans="1:25" s="72" customFormat="1" ht="14.25" x14ac:dyDescent="0.2">
      <c r="A120" s="75"/>
      <c r="B120" s="96"/>
      <c r="D120" s="80"/>
      <c r="E120" s="87"/>
      <c r="F120" s="80"/>
      <c r="G120" s="87"/>
      <c r="H120" s="80"/>
      <c r="M120" s="100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</row>
    <row r="121" spans="1:25" s="72" customFormat="1" ht="14.25" x14ac:dyDescent="0.2">
      <c r="A121" s="75" t="s">
        <v>190</v>
      </c>
      <c r="B121" s="94" t="s">
        <v>599</v>
      </c>
      <c r="D121" s="80"/>
      <c r="E121" s="87"/>
      <c r="F121" s="80"/>
      <c r="G121" s="87"/>
      <c r="H121" s="80"/>
      <c r="M121" s="100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</row>
    <row r="122" spans="1:25" s="72" customFormat="1" ht="14.25" hidden="1" x14ac:dyDescent="0.2">
      <c r="A122" s="75"/>
      <c r="B122" s="21" t="s">
        <v>598</v>
      </c>
      <c r="D122" s="80">
        <v>0</v>
      </c>
      <c r="E122" s="87"/>
      <c r="F122" s="80">
        <f>H122-D122</f>
        <v>0</v>
      </c>
      <c r="G122" s="87"/>
      <c r="H122" s="80">
        <v>0</v>
      </c>
      <c r="M122" s="100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</row>
    <row r="123" spans="1:25" s="72" customFormat="1" ht="14.25" hidden="1" x14ac:dyDescent="0.2">
      <c r="A123" s="75"/>
      <c r="B123" s="21" t="s">
        <v>597</v>
      </c>
      <c r="D123" s="80">
        <v>0</v>
      </c>
      <c r="E123" s="87"/>
      <c r="F123" s="80">
        <f>H123-D123</f>
        <v>0</v>
      </c>
      <c r="G123" s="87"/>
      <c r="H123" s="80">
        <v>0</v>
      </c>
      <c r="M123" s="100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</row>
    <row r="124" spans="1:25" s="72" customFormat="1" ht="14.25" hidden="1" x14ac:dyDescent="0.2">
      <c r="A124" s="75"/>
      <c r="B124" s="21" t="s">
        <v>596</v>
      </c>
      <c r="D124" s="80">
        <v>0</v>
      </c>
      <c r="E124" s="87"/>
      <c r="F124" s="80">
        <f>H124-D124</f>
        <v>0</v>
      </c>
      <c r="G124" s="87"/>
      <c r="H124" s="80">
        <v>0</v>
      </c>
      <c r="M124" s="100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</row>
    <row r="125" spans="1:25" s="72" customFormat="1" ht="14.25" hidden="1" x14ac:dyDescent="0.2">
      <c r="A125" s="75"/>
      <c r="B125" s="21" t="s">
        <v>595</v>
      </c>
      <c r="D125" s="80">
        <v>0</v>
      </c>
      <c r="E125" s="87"/>
      <c r="F125" s="80">
        <f>H125-D125</f>
        <v>0</v>
      </c>
      <c r="G125" s="87"/>
      <c r="H125" s="80">
        <v>0</v>
      </c>
      <c r="M125" s="100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</row>
    <row r="126" spans="1:25" s="72" customFormat="1" ht="14.25" hidden="1" x14ac:dyDescent="0.2">
      <c r="A126" s="75"/>
      <c r="B126" s="21" t="s">
        <v>442</v>
      </c>
      <c r="D126" s="80">
        <v>0</v>
      </c>
      <c r="E126" s="87"/>
      <c r="F126" s="80">
        <f>H126-D126</f>
        <v>0</v>
      </c>
      <c r="G126" s="87"/>
      <c r="H126" s="80">
        <v>0</v>
      </c>
      <c r="M126" s="100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</row>
    <row r="127" spans="1:25" s="72" customFormat="1" ht="14.25" hidden="1" x14ac:dyDescent="0.2">
      <c r="A127" s="75"/>
      <c r="B127" s="21" t="s">
        <v>594</v>
      </c>
      <c r="D127" s="80">
        <v>0</v>
      </c>
      <c r="E127" s="87"/>
      <c r="F127" s="80">
        <f>H127-D127</f>
        <v>0</v>
      </c>
      <c r="G127" s="87"/>
      <c r="H127" s="80">
        <v>0</v>
      </c>
      <c r="M127" s="100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</row>
    <row r="128" spans="1:25" s="72" customFormat="1" ht="14.25" x14ac:dyDescent="0.2">
      <c r="A128" s="75"/>
      <c r="B128" s="21" t="s">
        <v>415</v>
      </c>
      <c r="D128" s="80">
        <v>351393.49</v>
      </c>
      <c r="E128" s="87"/>
      <c r="F128" s="80">
        <f>H128-D128</f>
        <v>351393.49</v>
      </c>
      <c r="G128" s="87"/>
      <c r="H128" s="80">
        <v>702786.98</v>
      </c>
      <c r="M128" s="100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</row>
    <row r="129" spans="1:25" s="72" customFormat="1" ht="14.25" hidden="1" x14ac:dyDescent="0.2">
      <c r="A129" s="75"/>
      <c r="B129" s="21" t="s">
        <v>593</v>
      </c>
      <c r="D129" s="80">
        <v>0</v>
      </c>
      <c r="E129" s="87"/>
      <c r="F129" s="80">
        <f>H129-D129</f>
        <v>0</v>
      </c>
      <c r="G129" s="87"/>
      <c r="H129" s="80">
        <v>0</v>
      </c>
      <c r="M129" s="100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</row>
    <row r="130" spans="1:25" ht="14.25" x14ac:dyDescent="0.2">
      <c r="A130" s="75"/>
      <c r="B130" s="21" t="s">
        <v>592</v>
      </c>
      <c r="D130" s="67">
        <v>50490.21</v>
      </c>
      <c r="F130" s="80">
        <f>H130-D130</f>
        <v>188147.63</v>
      </c>
      <c r="H130" s="67">
        <v>238637.84</v>
      </c>
    </row>
    <row r="131" spans="1:25" ht="14.25" x14ac:dyDescent="0.2">
      <c r="A131" s="75"/>
      <c r="B131" s="21" t="s">
        <v>591</v>
      </c>
      <c r="D131" s="67">
        <v>1712432.37</v>
      </c>
      <c r="F131" s="80">
        <f>H131-D131</f>
        <v>276939.70999999996</v>
      </c>
      <c r="H131" s="67">
        <v>1989372.08</v>
      </c>
    </row>
    <row r="132" spans="1:25" s="72" customFormat="1" ht="14.25" hidden="1" x14ac:dyDescent="0.2">
      <c r="A132" s="75"/>
      <c r="B132" s="21" t="s">
        <v>590</v>
      </c>
      <c r="D132" s="80">
        <v>0</v>
      </c>
      <c r="E132" s="87"/>
      <c r="F132" s="80">
        <f>H132-D132</f>
        <v>0</v>
      </c>
      <c r="G132" s="87"/>
      <c r="H132" s="80">
        <v>0</v>
      </c>
      <c r="M132" s="100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</row>
    <row r="133" spans="1:25" s="72" customFormat="1" ht="14.25" hidden="1" x14ac:dyDescent="0.2">
      <c r="A133" s="75"/>
      <c r="B133" s="21" t="s">
        <v>589</v>
      </c>
      <c r="D133" s="80">
        <v>0</v>
      </c>
      <c r="E133" s="87"/>
      <c r="F133" s="80">
        <f>H133-D133</f>
        <v>0</v>
      </c>
      <c r="G133" s="87"/>
      <c r="H133" s="80">
        <v>0</v>
      </c>
      <c r="M133" s="100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</row>
    <row r="134" spans="1:25" s="72" customFormat="1" ht="14.25" x14ac:dyDescent="0.2">
      <c r="A134" s="75"/>
      <c r="B134" s="21" t="s">
        <v>588</v>
      </c>
      <c r="D134" s="80">
        <v>0</v>
      </c>
      <c r="E134" s="87"/>
      <c r="F134" s="80">
        <f>H134-D134</f>
        <v>25466.400000000001</v>
      </c>
      <c r="G134" s="87"/>
      <c r="H134" s="80">
        <v>25466.400000000001</v>
      </c>
      <c r="M134" s="100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</row>
    <row r="135" spans="1:25" s="72" customFormat="1" ht="14.25" hidden="1" x14ac:dyDescent="0.2">
      <c r="A135" s="75"/>
      <c r="B135" s="21" t="s">
        <v>587</v>
      </c>
      <c r="D135" s="80">
        <v>0</v>
      </c>
      <c r="E135" s="87"/>
      <c r="F135" s="80">
        <f>H135-D135</f>
        <v>0</v>
      </c>
      <c r="G135" s="87"/>
      <c r="H135" s="80">
        <v>0</v>
      </c>
      <c r="M135" s="100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</row>
    <row r="136" spans="1:25" s="72" customFormat="1" ht="14.25" hidden="1" x14ac:dyDescent="0.2">
      <c r="A136" s="75"/>
      <c r="B136" s="21" t="s">
        <v>586</v>
      </c>
      <c r="D136" s="80">
        <v>0</v>
      </c>
      <c r="E136" s="87"/>
      <c r="F136" s="80">
        <f>H136-D136</f>
        <v>0</v>
      </c>
      <c r="G136" s="87"/>
      <c r="H136" s="80">
        <v>0</v>
      </c>
      <c r="M136" s="100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</row>
    <row r="137" spans="1:25" ht="14.25" hidden="1" x14ac:dyDescent="0.2">
      <c r="A137" s="75"/>
      <c r="B137" s="21" t="s">
        <v>585</v>
      </c>
      <c r="D137" s="67">
        <v>0</v>
      </c>
      <c r="F137" s="77">
        <f>H137-D137</f>
        <v>0</v>
      </c>
      <c r="H137" s="67">
        <v>0</v>
      </c>
    </row>
    <row r="138" spans="1:25" s="72" customFormat="1" ht="14.25" hidden="1" x14ac:dyDescent="0.2">
      <c r="A138" s="75"/>
      <c r="B138" s="21" t="s">
        <v>584</v>
      </c>
      <c r="D138" s="80">
        <v>0</v>
      </c>
      <c r="E138" s="87"/>
      <c r="F138" s="80">
        <f>H138-D138</f>
        <v>0</v>
      </c>
      <c r="G138" s="87"/>
      <c r="H138" s="80">
        <v>0</v>
      </c>
      <c r="M138" s="100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</row>
    <row r="139" spans="1:25" s="72" customFormat="1" ht="14.25" hidden="1" x14ac:dyDescent="0.2">
      <c r="A139" s="75"/>
      <c r="B139" s="21" t="s">
        <v>583</v>
      </c>
      <c r="D139" s="80">
        <v>0</v>
      </c>
      <c r="E139" s="87"/>
      <c r="F139" s="80">
        <f>H139-D139</f>
        <v>0</v>
      </c>
      <c r="G139" s="87"/>
      <c r="H139" s="80">
        <v>0</v>
      </c>
      <c r="M139" s="66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</row>
    <row r="140" spans="1:25" s="72" customFormat="1" ht="14.25" hidden="1" x14ac:dyDescent="0.2">
      <c r="A140" s="75"/>
      <c r="B140" s="21" t="s">
        <v>582</v>
      </c>
      <c r="D140" s="80">
        <v>0</v>
      </c>
      <c r="E140" s="87"/>
      <c r="F140" s="80">
        <f>H140-D140</f>
        <v>0</v>
      </c>
      <c r="G140" s="87"/>
      <c r="H140" s="80">
        <v>0</v>
      </c>
      <c r="M140" s="66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</row>
    <row r="141" spans="1:25" s="72" customFormat="1" ht="14.25" hidden="1" x14ac:dyDescent="0.2">
      <c r="A141" s="75"/>
      <c r="B141" s="21" t="s">
        <v>581</v>
      </c>
      <c r="D141" s="80">
        <v>0</v>
      </c>
      <c r="E141" s="87"/>
      <c r="F141" s="80">
        <f>H141-D141</f>
        <v>0</v>
      </c>
      <c r="G141" s="87"/>
      <c r="H141" s="80">
        <v>0</v>
      </c>
      <c r="M141" s="66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</row>
    <row r="142" spans="1:25" s="72" customFormat="1" ht="14.25" hidden="1" x14ac:dyDescent="0.2">
      <c r="A142" s="75"/>
      <c r="B142" s="21" t="s">
        <v>580</v>
      </c>
      <c r="D142" s="80">
        <v>0</v>
      </c>
      <c r="E142" s="87"/>
      <c r="F142" s="80">
        <f>H142-D142</f>
        <v>0</v>
      </c>
      <c r="G142" s="87"/>
      <c r="H142" s="80">
        <v>0</v>
      </c>
      <c r="M142" s="66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</row>
    <row r="143" spans="1:25" ht="14.25" hidden="1" x14ac:dyDescent="0.2">
      <c r="A143" s="75"/>
      <c r="B143" s="21" t="s">
        <v>579</v>
      </c>
      <c r="D143" s="67">
        <v>0</v>
      </c>
      <c r="F143" s="80">
        <f>H143-D143</f>
        <v>0</v>
      </c>
      <c r="H143" s="67">
        <v>0</v>
      </c>
    </row>
    <row r="144" spans="1:25" ht="14.25" hidden="1" x14ac:dyDescent="0.2">
      <c r="A144" s="75"/>
      <c r="B144" s="21" t="s">
        <v>578</v>
      </c>
      <c r="D144" s="67">
        <v>0</v>
      </c>
      <c r="F144" s="80">
        <f>H144-D144</f>
        <v>0</v>
      </c>
      <c r="H144" s="67">
        <v>0</v>
      </c>
    </row>
    <row r="145" spans="1:25" ht="14.25" hidden="1" x14ac:dyDescent="0.2">
      <c r="A145" s="75"/>
      <c r="B145" s="21" t="s">
        <v>577</v>
      </c>
      <c r="D145" s="67">
        <v>0</v>
      </c>
      <c r="F145" s="77">
        <f>H145-D145</f>
        <v>0</v>
      </c>
      <c r="H145" s="67">
        <v>0</v>
      </c>
    </row>
    <row r="146" spans="1:25" ht="14.25" hidden="1" x14ac:dyDescent="0.2">
      <c r="A146" s="75"/>
      <c r="B146" s="21" t="s">
        <v>576</v>
      </c>
      <c r="D146" s="67">
        <v>0</v>
      </c>
      <c r="F146" s="77">
        <f>H146-D146</f>
        <v>0</v>
      </c>
      <c r="H146" s="67">
        <v>0</v>
      </c>
    </row>
    <row r="147" spans="1:25" s="72" customFormat="1" ht="14.25" hidden="1" x14ac:dyDescent="0.2">
      <c r="A147" s="75"/>
      <c r="B147" s="21" t="s">
        <v>575</v>
      </c>
      <c r="D147" s="80">
        <v>0</v>
      </c>
      <c r="E147" s="87"/>
      <c r="F147" s="80">
        <f>H147-D147</f>
        <v>0</v>
      </c>
      <c r="G147" s="87"/>
      <c r="H147" s="80">
        <v>0</v>
      </c>
      <c r="M147" s="66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</row>
    <row r="148" spans="1:25" ht="14.25" x14ac:dyDescent="0.2">
      <c r="A148" s="75" t="s">
        <v>190</v>
      </c>
      <c r="B148" s="21"/>
      <c r="D148" s="114">
        <f>SUM(D122:D147)</f>
        <v>2114316.0700000003</v>
      </c>
      <c r="F148" s="89">
        <f>H148-D148</f>
        <v>841947.22999999952</v>
      </c>
      <c r="H148" s="114">
        <f>SUM(H122:H147)</f>
        <v>2956263.3</v>
      </c>
    </row>
    <row r="149" spans="1:25" ht="14.25" x14ac:dyDescent="0.2">
      <c r="A149" s="75"/>
      <c r="B149" s="21"/>
      <c r="F149" s="77"/>
    </row>
    <row r="150" spans="1:25" ht="14.25" hidden="1" x14ac:dyDescent="0.2">
      <c r="A150" s="75"/>
      <c r="B150" s="21" t="s">
        <v>419</v>
      </c>
      <c r="D150" s="67">
        <v>0</v>
      </c>
      <c r="F150" s="80">
        <f>H150-D150</f>
        <v>0</v>
      </c>
      <c r="H150" s="67">
        <v>0</v>
      </c>
    </row>
    <row r="151" spans="1:25" ht="14.25" hidden="1" x14ac:dyDescent="0.2">
      <c r="A151" s="75"/>
      <c r="B151" s="21" t="s">
        <v>328</v>
      </c>
      <c r="D151" s="67">
        <v>0</v>
      </c>
      <c r="F151" s="80">
        <f>H151-D151</f>
        <v>0</v>
      </c>
      <c r="H151" s="67">
        <v>0</v>
      </c>
    </row>
    <row r="152" spans="1:25" ht="14.25" x14ac:dyDescent="0.2">
      <c r="A152" s="75"/>
      <c r="B152" s="21" t="s">
        <v>574</v>
      </c>
      <c r="D152" s="67">
        <v>628364.91</v>
      </c>
      <c r="F152" s="80">
        <f>H152-D152</f>
        <v>-80517.38</v>
      </c>
      <c r="H152" s="67">
        <v>547847.53</v>
      </c>
    </row>
    <row r="153" spans="1:25" ht="14.25" x14ac:dyDescent="0.2">
      <c r="A153" s="75"/>
      <c r="B153" s="21" t="s">
        <v>440</v>
      </c>
      <c r="D153" s="67">
        <v>18833.34</v>
      </c>
      <c r="F153" s="80">
        <f>H153-D153</f>
        <v>7417.1899999999987</v>
      </c>
      <c r="H153" s="67">
        <v>26250.53</v>
      </c>
    </row>
    <row r="154" spans="1:25" ht="14.25" hidden="1" x14ac:dyDescent="0.2">
      <c r="A154" s="75"/>
      <c r="B154" s="21" t="s">
        <v>573</v>
      </c>
      <c r="D154" s="67">
        <v>0</v>
      </c>
      <c r="F154" s="80">
        <f>H154-D154</f>
        <v>0</v>
      </c>
      <c r="H154" s="67">
        <v>0</v>
      </c>
    </row>
    <row r="155" spans="1:25" ht="14.25" hidden="1" x14ac:dyDescent="0.2">
      <c r="A155" s="75"/>
      <c r="B155" s="21" t="s">
        <v>572</v>
      </c>
      <c r="D155" s="67">
        <v>0</v>
      </c>
      <c r="F155" s="80">
        <f>H155-D155</f>
        <v>0</v>
      </c>
      <c r="H155" s="67">
        <v>0</v>
      </c>
    </row>
    <row r="156" spans="1:25" ht="14.25" hidden="1" x14ac:dyDescent="0.2">
      <c r="A156" s="75"/>
      <c r="B156" s="21" t="s">
        <v>571</v>
      </c>
      <c r="D156" s="67">
        <v>0</v>
      </c>
      <c r="F156" s="80">
        <f>H156-D156</f>
        <v>0</v>
      </c>
      <c r="H156" s="67">
        <v>0</v>
      </c>
    </row>
    <row r="157" spans="1:25" s="72" customFormat="1" ht="14.25" hidden="1" x14ac:dyDescent="0.2">
      <c r="A157" s="75"/>
      <c r="B157" s="21" t="s">
        <v>570</v>
      </c>
      <c r="D157" s="80">
        <v>0</v>
      </c>
      <c r="E157" s="87"/>
      <c r="F157" s="80">
        <f>H157-D157</f>
        <v>0</v>
      </c>
      <c r="G157" s="87"/>
      <c r="H157" s="80">
        <v>0</v>
      </c>
      <c r="M157" s="66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</row>
    <row r="158" spans="1:25" s="72" customFormat="1" ht="14.25" hidden="1" x14ac:dyDescent="0.2">
      <c r="A158" s="75"/>
      <c r="B158" s="21" t="s">
        <v>569</v>
      </c>
      <c r="D158" s="80">
        <v>0</v>
      </c>
      <c r="E158" s="87"/>
      <c r="F158" s="80">
        <f>H158-D158</f>
        <v>0</v>
      </c>
      <c r="G158" s="87"/>
      <c r="H158" s="80">
        <v>0</v>
      </c>
      <c r="M158" s="66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</row>
    <row r="159" spans="1:25" s="72" customFormat="1" ht="14.25" hidden="1" x14ac:dyDescent="0.2">
      <c r="A159" s="75"/>
      <c r="B159" s="21" t="s">
        <v>568</v>
      </c>
      <c r="D159" s="80">
        <v>0</v>
      </c>
      <c r="E159" s="87"/>
      <c r="F159" s="80">
        <f>H159-D159</f>
        <v>0</v>
      </c>
      <c r="G159" s="87"/>
      <c r="H159" s="80">
        <v>0</v>
      </c>
      <c r="M159" s="66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</row>
    <row r="160" spans="1:25" s="72" customFormat="1" ht="14.25" hidden="1" x14ac:dyDescent="0.2">
      <c r="A160" s="75"/>
      <c r="B160" s="21" t="s">
        <v>567</v>
      </c>
      <c r="D160" s="80">
        <v>0</v>
      </c>
      <c r="E160" s="87"/>
      <c r="F160" s="80">
        <f>H160-D160</f>
        <v>0</v>
      </c>
      <c r="G160" s="87"/>
      <c r="H160" s="80">
        <v>0</v>
      </c>
      <c r="M160" s="100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</row>
    <row r="161" spans="1:25" s="72" customFormat="1" ht="14.25" hidden="1" x14ac:dyDescent="0.2">
      <c r="A161" s="75"/>
      <c r="B161" s="21" t="s">
        <v>566</v>
      </c>
      <c r="D161" s="80">
        <v>0</v>
      </c>
      <c r="E161" s="87"/>
      <c r="F161" s="80">
        <f>H161-D161</f>
        <v>0</v>
      </c>
      <c r="G161" s="87"/>
      <c r="H161" s="80">
        <v>0</v>
      </c>
      <c r="M161" s="100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</row>
    <row r="162" spans="1:25" s="72" customFormat="1" ht="14.25" x14ac:dyDescent="0.2">
      <c r="A162" s="75"/>
      <c r="B162" s="21" t="s">
        <v>565</v>
      </c>
      <c r="D162" s="80">
        <v>-9192.7999999999993</v>
      </c>
      <c r="E162" s="87"/>
      <c r="F162" s="80">
        <f>H162-D162</f>
        <v>-6274.3900000000012</v>
      </c>
      <c r="G162" s="87"/>
      <c r="H162" s="80">
        <v>-15467.19</v>
      </c>
      <c r="M162" s="66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</row>
    <row r="163" spans="1:25" s="72" customFormat="1" ht="14.25" x14ac:dyDescent="0.2">
      <c r="A163" s="75"/>
      <c r="B163" s="21" t="s">
        <v>564</v>
      </c>
      <c r="D163" s="80">
        <v>-40666.639999999999</v>
      </c>
      <c r="E163" s="87"/>
      <c r="F163" s="80">
        <f>H163-D163</f>
        <v>0</v>
      </c>
      <c r="G163" s="87"/>
      <c r="H163" s="80">
        <v>-40666.639999999999</v>
      </c>
      <c r="M163" s="66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</row>
    <row r="164" spans="1:25" s="72" customFormat="1" ht="14.25" hidden="1" x14ac:dyDescent="0.2">
      <c r="A164" s="75"/>
      <c r="B164" s="21" t="s">
        <v>563</v>
      </c>
      <c r="D164" s="80">
        <v>0</v>
      </c>
      <c r="E164" s="87"/>
      <c r="F164" s="80">
        <f>H164-D164</f>
        <v>0</v>
      </c>
      <c r="G164" s="87"/>
      <c r="H164" s="80">
        <v>0</v>
      </c>
      <c r="M164" s="66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</row>
    <row r="165" spans="1:25" s="72" customFormat="1" ht="14.25" hidden="1" x14ac:dyDescent="0.2">
      <c r="A165" s="75"/>
      <c r="B165" s="21" t="s">
        <v>562</v>
      </c>
      <c r="D165" s="80">
        <v>0</v>
      </c>
      <c r="E165" s="87"/>
      <c r="F165" s="80">
        <f>H165-D165</f>
        <v>0</v>
      </c>
      <c r="G165" s="87"/>
      <c r="H165" s="80">
        <v>0</v>
      </c>
      <c r="M165" s="66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</row>
    <row r="166" spans="1:25" s="72" customFormat="1" ht="14.25" hidden="1" x14ac:dyDescent="0.2">
      <c r="A166" s="75"/>
      <c r="B166" s="21" t="s">
        <v>561</v>
      </c>
      <c r="D166" s="80">
        <v>0</v>
      </c>
      <c r="E166" s="87"/>
      <c r="F166" s="80">
        <f>H166-D166</f>
        <v>0</v>
      </c>
      <c r="G166" s="87"/>
      <c r="H166" s="80">
        <v>0</v>
      </c>
      <c r="M166" s="66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</row>
    <row r="167" spans="1:25" s="72" customFormat="1" ht="14.25" hidden="1" x14ac:dyDescent="0.2">
      <c r="A167" s="75"/>
      <c r="B167" s="21" t="s">
        <v>561</v>
      </c>
      <c r="D167" s="77">
        <v>0</v>
      </c>
      <c r="E167" s="87"/>
      <c r="F167" s="80">
        <f>H167-D167</f>
        <v>0</v>
      </c>
      <c r="G167" s="87"/>
      <c r="H167" s="80">
        <v>0</v>
      </c>
      <c r="M167" s="66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</row>
    <row r="168" spans="1:25" s="72" customFormat="1" ht="14.25" x14ac:dyDescent="0.2">
      <c r="A168" s="75" t="s">
        <v>190</v>
      </c>
      <c r="B168" s="21"/>
      <c r="D168" s="114">
        <f>SUM(D150:D167)</f>
        <v>597338.80999999994</v>
      </c>
      <c r="E168" s="67"/>
      <c r="F168" s="89">
        <f>H168-D168</f>
        <v>-79374.579999999842</v>
      </c>
      <c r="G168" s="67"/>
      <c r="H168" s="114">
        <f>SUM(H150:H167)</f>
        <v>517964.2300000001</v>
      </c>
      <c r="M168" s="66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</row>
    <row r="169" spans="1:25" s="72" customFormat="1" ht="14.25" x14ac:dyDescent="0.2">
      <c r="A169" s="75"/>
      <c r="B169" s="21"/>
      <c r="D169" s="77"/>
      <c r="E169" s="87"/>
      <c r="F169" s="80"/>
      <c r="G169" s="87"/>
      <c r="H169" s="80"/>
      <c r="M169" s="66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</row>
    <row r="170" spans="1:25" s="106" customFormat="1" ht="14.25" x14ac:dyDescent="0.2">
      <c r="A170" s="75" t="s">
        <v>190</v>
      </c>
      <c r="B170" s="112" t="s">
        <v>560</v>
      </c>
      <c r="D170" s="109">
        <f>D148+D168</f>
        <v>2711654.8800000004</v>
      </c>
      <c r="E170" s="110"/>
      <c r="F170" s="111">
        <f>H170-D170</f>
        <v>762572.64999999944</v>
      </c>
      <c r="G170" s="110"/>
      <c r="H170" s="109">
        <f>H148+H168</f>
        <v>3474227.53</v>
      </c>
      <c r="K170" s="108"/>
      <c r="L170" s="108"/>
      <c r="M170" s="108"/>
      <c r="N170" s="107"/>
      <c r="O170" s="107"/>
      <c r="P170" s="107"/>
      <c r="Q170" s="107"/>
      <c r="R170" s="107"/>
      <c r="S170" s="107"/>
      <c r="T170" s="107"/>
      <c r="U170" s="107"/>
      <c r="V170" s="107"/>
      <c r="W170" s="107"/>
      <c r="X170" s="107"/>
      <c r="Y170" s="107"/>
    </row>
    <row r="171" spans="1:25" s="72" customFormat="1" ht="14.25" x14ac:dyDescent="0.2">
      <c r="A171" s="75"/>
      <c r="B171" s="96"/>
      <c r="D171" s="80"/>
      <c r="E171" s="87"/>
      <c r="F171" s="80"/>
      <c r="G171" s="87"/>
      <c r="H171" s="80"/>
      <c r="M171" s="100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</row>
    <row r="172" spans="1:25" ht="14.25" x14ac:dyDescent="0.2">
      <c r="A172" s="75" t="s">
        <v>190</v>
      </c>
      <c r="B172" s="94" t="s">
        <v>559</v>
      </c>
      <c r="D172" s="11"/>
      <c r="E172" s="77"/>
      <c r="F172" s="11"/>
      <c r="G172" s="77"/>
      <c r="H172" s="11"/>
    </row>
    <row r="173" spans="1:25" ht="14.25" hidden="1" x14ac:dyDescent="0.2">
      <c r="A173" s="75"/>
      <c r="B173" s="21" t="s">
        <v>558</v>
      </c>
      <c r="D173" s="80">
        <v>0</v>
      </c>
      <c r="E173" s="77"/>
      <c r="F173" s="80">
        <f>H173-D173</f>
        <v>0</v>
      </c>
      <c r="G173" s="77"/>
      <c r="H173" s="80">
        <v>0</v>
      </c>
    </row>
    <row r="174" spans="1:25" ht="14.25" x14ac:dyDescent="0.2">
      <c r="A174" s="75"/>
      <c r="B174" s="21" t="s">
        <v>423</v>
      </c>
      <c r="D174" s="80">
        <v>2769950.39</v>
      </c>
      <c r="E174" s="77"/>
      <c r="F174" s="80">
        <f>H174-D174</f>
        <v>256444.29999999981</v>
      </c>
      <c r="G174" s="77"/>
      <c r="H174" s="80">
        <v>3026394.69</v>
      </c>
    </row>
    <row r="175" spans="1:25" ht="14.25" hidden="1" x14ac:dyDescent="0.2">
      <c r="A175" s="75"/>
      <c r="B175" s="21" t="s">
        <v>557</v>
      </c>
      <c r="D175" s="80">
        <v>0</v>
      </c>
      <c r="E175" s="77"/>
      <c r="F175" s="80">
        <f>H175-D175</f>
        <v>0</v>
      </c>
      <c r="G175" s="77"/>
      <c r="H175" s="80">
        <v>0</v>
      </c>
    </row>
    <row r="176" spans="1:25" ht="14.25" hidden="1" x14ac:dyDescent="0.2">
      <c r="A176" s="75"/>
      <c r="B176" s="21" t="s">
        <v>556</v>
      </c>
      <c r="D176" s="80">
        <v>0</v>
      </c>
      <c r="E176" s="77"/>
      <c r="F176" s="80">
        <f>H176-D176</f>
        <v>0</v>
      </c>
      <c r="G176" s="77"/>
      <c r="H176" s="80">
        <v>0</v>
      </c>
    </row>
    <row r="177" spans="1:25" ht="14.25" hidden="1" x14ac:dyDescent="0.2">
      <c r="A177" s="75"/>
      <c r="B177" s="21" t="s">
        <v>555</v>
      </c>
      <c r="D177" s="80">
        <v>0</v>
      </c>
      <c r="E177" s="77"/>
      <c r="F177" s="80">
        <f>H177-D177</f>
        <v>0</v>
      </c>
      <c r="G177" s="77"/>
      <c r="H177" s="80">
        <v>0</v>
      </c>
    </row>
    <row r="178" spans="1:25" ht="14.25" hidden="1" x14ac:dyDescent="0.2">
      <c r="A178" s="75"/>
      <c r="B178" s="21" t="s">
        <v>554</v>
      </c>
      <c r="D178" s="80">
        <v>0</v>
      </c>
      <c r="E178" s="77"/>
      <c r="F178" s="80">
        <f>H178-D178</f>
        <v>0</v>
      </c>
      <c r="G178" s="77"/>
      <c r="H178" s="80">
        <v>0</v>
      </c>
    </row>
    <row r="179" spans="1:25" ht="14.25" hidden="1" x14ac:dyDescent="0.2">
      <c r="A179" s="75"/>
      <c r="B179" s="21" t="s">
        <v>553</v>
      </c>
      <c r="D179" s="80">
        <v>0</v>
      </c>
      <c r="E179" s="77"/>
      <c r="F179" s="80">
        <f>H179-D179</f>
        <v>0</v>
      </c>
      <c r="G179" s="77"/>
      <c r="H179" s="80">
        <v>0</v>
      </c>
    </row>
    <row r="180" spans="1:25" ht="14.25" hidden="1" x14ac:dyDescent="0.2">
      <c r="A180" s="75"/>
      <c r="B180" s="21" t="s">
        <v>553</v>
      </c>
      <c r="D180" s="80">
        <v>0</v>
      </c>
      <c r="E180" s="77"/>
      <c r="F180" s="80">
        <f>H180-D180</f>
        <v>0</v>
      </c>
      <c r="G180" s="77"/>
      <c r="H180" s="80">
        <v>0</v>
      </c>
    </row>
    <row r="181" spans="1:25" ht="14.25" hidden="1" x14ac:dyDescent="0.2">
      <c r="A181" s="75"/>
      <c r="B181" s="21" t="s">
        <v>552</v>
      </c>
      <c r="D181" s="80">
        <v>0</v>
      </c>
      <c r="E181" s="77"/>
      <c r="F181" s="80">
        <f>H181-D181</f>
        <v>0</v>
      </c>
      <c r="G181" s="77"/>
      <c r="H181" s="80">
        <v>0</v>
      </c>
    </row>
    <row r="182" spans="1:25" ht="14.25" hidden="1" x14ac:dyDescent="0.2">
      <c r="A182" s="75"/>
      <c r="B182" s="21" t="s">
        <v>551</v>
      </c>
      <c r="D182" s="80">
        <v>0</v>
      </c>
      <c r="E182" s="77"/>
      <c r="F182" s="80">
        <f>H182-D182</f>
        <v>0</v>
      </c>
      <c r="G182" s="77"/>
      <c r="H182" s="80">
        <v>0</v>
      </c>
    </row>
    <row r="183" spans="1:25" s="72" customFormat="1" ht="14.25" x14ac:dyDescent="0.2">
      <c r="A183" s="75"/>
      <c r="B183" s="21" t="s">
        <v>550</v>
      </c>
      <c r="D183" s="80">
        <v>-546006.16</v>
      </c>
      <c r="E183" s="87"/>
      <c r="F183" s="80">
        <f>H183-D183</f>
        <v>-21276.239999999991</v>
      </c>
      <c r="G183" s="87"/>
      <c r="H183" s="80">
        <v>-567282.4</v>
      </c>
      <c r="M183" s="66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</row>
    <row r="184" spans="1:25" s="72" customFormat="1" ht="14.25" hidden="1" x14ac:dyDescent="0.2">
      <c r="A184" s="75"/>
      <c r="B184" s="21" t="s">
        <v>549</v>
      </c>
      <c r="D184" s="80">
        <v>0</v>
      </c>
      <c r="E184" s="87"/>
      <c r="F184" s="80">
        <f>H184-D184</f>
        <v>0</v>
      </c>
      <c r="G184" s="87"/>
      <c r="H184" s="80">
        <v>0</v>
      </c>
      <c r="M184" s="66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</row>
    <row r="185" spans="1:25" ht="14.25" hidden="1" x14ac:dyDescent="0.2">
      <c r="A185" s="75"/>
      <c r="B185" s="21" t="s">
        <v>548</v>
      </c>
      <c r="C185" s="72"/>
      <c r="D185" s="80">
        <v>0</v>
      </c>
      <c r="E185" s="77"/>
      <c r="F185" s="80">
        <f>H185-D185</f>
        <v>0</v>
      </c>
      <c r="G185" s="77"/>
      <c r="H185" s="80">
        <v>0</v>
      </c>
    </row>
    <row r="186" spans="1:25" ht="14.25" hidden="1" x14ac:dyDescent="0.2">
      <c r="A186" s="75"/>
      <c r="B186" s="21" t="s">
        <v>547</v>
      </c>
      <c r="D186" s="80">
        <v>0</v>
      </c>
      <c r="E186" s="77"/>
      <c r="F186" s="80">
        <f>H186-D186</f>
        <v>0</v>
      </c>
      <c r="G186" s="77"/>
      <c r="H186" s="80">
        <v>0</v>
      </c>
    </row>
    <row r="187" spans="1:25" ht="14.25" hidden="1" x14ac:dyDescent="0.2">
      <c r="A187" s="75"/>
      <c r="B187" s="21" t="s">
        <v>546</v>
      </c>
      <c r="D187" s="80">
        <v>0</v>
      </c>
      <c r="E187" s="77"/>
      <c r="F187" s="80">
        <f>H187-D187</f>
        <v>0</v>
      </c>
      <c r="G187" s="77"/>
      <c r="H187" s="80">
        <v>0</v>
      </c>
    </row>
    <row r="188" spans="1:25" s="72" customFormat="1" ht="14.25" hidden="1" x14ac:dyDescent="0.2">
      <c r="A188" s="75"/>
      <c r="B188" s="21" t="s">
        <v>545</v>
      </c>
      <c r="D188" s="80">
        <v>0</v>
      </c>
      <c r="E188" s="87"/>
      <c r="F188" s="80">
        <f>H188-D188</f>
        <v>0</v>
      </c>
      <c r="G188" s="87"/>
      <c r="H188" s="80">
        <v>0</v>
      </c>
      <c r="M188" s="100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</row>
    <row r="189" spans="1:25" s="72" customFormat="1" ht="14.25" hidden="1" x14ac:dyDescent="0.2">
      <c r="A189" s="75"/>
      <c r="B189" s="21" t="s">
        <v>544</v>
      </c>
      <c r="D189" s="80">
        <v>0</v>
      </c>
      <c r="E189" s="87"/>
      <c r="F189" s="80">
        <f>H189-D189</f>
        <v>0</v>
      </c>
      <c r="G189" s="87"/>
      <c r="H189" s="80">
        <v>0</v>
      </c>
      <c r="M189" s="100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</row>
    <row r="190" spans="1:25" s="72" customFormat="1" ht="14.25" hidden="1" x14ac:dyDescent="0.2">
      <c r="A190" s="75"/>
      <c r="B190" s="21" t="s">
        <v>543</v>
      </c>
      <c r="D190" s="80">
        <v>0</v>
      </c>
      <c r="E190" s="87"/>
      <c r="F190" s="80">
        <f>H190-D190</f>
        <v>0</v>
      </c>
      <c r="G190" s="87"/>
      <c r="H190" s="80">
        <v>0</v>
      </c>
      <c r="M190" s="100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</row>
    <row r="191" spans="1:25" s="72" customFormat="1" ht="14.25" hidden="1" x14ac:dyDescent="0.2">
      <c r="A191" s="75"/>
      <c r="B191" s="21" t="s">
        <v>542</v>
      </c>
      <c r="D191" s="80">
        <v>0</v>
      </c>
      <c r="E191" s="87"/>
      <c r="F191" s="80">
        <f>H191-D191</f>
        <v>0</v>
      </c>
      <c r="G191" s="87"/>
      <c r="H191" s="80">
        <v>0</v>
      </c>
      <c r="M191" s="100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</row>
    <row r="192" spans="1:25" s="72" customFormat="1" ht="14.25" hidden="1" x14ac:dyDescent="0.2">
      <c r="A192" s="75"/>
      <c r="B192" s="21" t="s">
        <v>541</v>
      </c>
      <c r="D192" s="80">
        <v>0</v>
      </c>
      <c r="E192" s="87"/>
      <c r="F192" s="80">
        <f>H192-D192</f>
        <v>0</v>
      </c>
      <c r="G192" s="87"/>
      <c r="H192" s="80">
        <v>0</v>
      </c>
      <c r="M192" s="100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</row>
    <row r="193" spans="1:25" s="72" customFormat="1" ht="14.25" hidden="1" x14ac:dyDescent="0.2">
      <c r="A193" s="75"/>
      <c r="B193" s="21" t="s">
        <v>540</v>
      </c>
      <c r="D193" s="80">
        <v>0</v>
      </c>
      <c r="E193" s="87"/>
      <c r="F193" s="80">
        <f>H193-D193</f>
        <v>0</v>
      </c>
      <c r="G193" s="87"/>
      <c r="H193" s="80">
        <v>0</v>
      </c>
      <c r="M193" s="100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</row>
    <row r="194" spans="1:25" s="72" customFormat="1" ht="14.25" hidden="1" x14ac:dyDescent="0.2">
      <c r="A194" s="75"/>
      <c r="B194" s="21" t="s">
        <v>539</v>
      </c>
      <c r="D194" s="80">
        <v>0</v>
      </c>
      <c r="E194" s="87"/>
      <c r="F194" s="80">
        <f>H194-D194</f>
        <v>0</v>
      </c>
      <c r="G194" s="87"/>
      <c r="H194" s="80">
        <v>0</v>
      </c>
      <c r="M194" s="100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</row>
    <row r="195" spans="1:25" s="72" customFormat="1" ht="14.25" hidden="1" x14ac:dyDescent="0.2">
      <c r="A195" s="75"/>
      <c r="B195" s="21" t="s">
        <v>538</v>
      </c>
      <c r="D195" s="80">
        <v>0</v>
      </c>
      <c r="E195" s="87"/>
      <c r="F195" s="80">
        <f>H195-D195</f>
        <v>0</v>
      </c>
      <c r="G195" s="87"/>
      <c r="H195" s="80">
        <v>0</v>
      </c>
      <c r="M195" s="100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</row>
    <row r="196" spans="1:25" s="72" customFormat="1" ht="14.25" hidden="1" x14ac:dyDescent="0.2">
      <c r="A196" s="75"/>
      <c r="B196" s="21" t="s">
        <v>537</v>
      </c>
      <c r="D196" s="80">
        <v>0</v>
      </c>
      <c r="E196" s="87"/>
      <c r="F196" s="80">
        <f>H196-D196</f>
        <v>0</v>
      </c>
      <c r="G196" s="87"/>
      <c r="H196" s="80">
        <v>0</v>
      </c>
      <c r="M196" s="100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</row>
    <row r="197" spans="1:25" s="72" customFormat="1" ht="14.25" hidden="1" x14ac:dyDescent="0.2">
      <c r="A197" s="75"/>
      <c r="B197" s="21" t="s">
        <v>536</v>
      </c>
      <c r="D197" s="80">
        <v>0</v>
      </c>
      <c r="E197" s="87"/>
      <c r="F197" s="80">
        <f>H197-D197</f>
        <v>0</v>
      </c>
      <c r="G197" s="87"/>
      <c r="H197" s="80">
        <v>0</v>
      </c>
      <c r="M197" s="66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</row>
    <row r="198" spans="1:25" s="72" customFormat="1" ht="14.25" hidden="1" x14ac:dyDescent="0.2">
      <c r="A198" s="75"/>
      <c r="B198" s="21" t="s">
        <v>535</v>
      </c>
      <c r="D198" s="80">
        <v>0</v>
      </c>
      <c r="E198" s="87"/>
      <c r="F198" s="80">
        <f>H198-D198</f>
        <v>0</v>
      </c>
      <c r="G198" s="87"/>
      <c r="H198" s="80">
        <v>0</v>
      </c>
      <c r="M198" s="66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</row>
    <row r="199" spans="1:25" s="72" customFormat="1" ht="14.25" hidden="1" x14ac:dyDescent="0.2">
      <c r="A199" s="75"/>
      <c r="B199" s="21" t="s">
        <v>534</v>
      </c>
      <c r="D199" s="80">
        <v>0</v>
      </c>
      <c r="E199" s="87"/>
      <c r="F199" s="80">
        <f>H199-D199</f>
        <v>0</v>
      </c>
      <c r="G199" s="87"/>
      <c r="H199" s="80">
        <v>0</v>
      </c>
      <c r="M199" s="66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</row>
    <row r="200" spans="1:25" ht="14.25" hidden="1" x14ac:dyDescent="0.2">
      <c r="A200" s="75"/>
      <c r="B200" s="21" t="s">
        <v>533</v>
      </c>
      <c r="D200" s="67">
        <v>0</v>
      </c>
      <c r="F200" s="80">
        <f>H200-D200</f>
        <v>0</v>
      </c>
      <c r="H200" s="67">
        <v>0</v>
      </c>
    </row>
    <row r="201" spans="1:25" ht="14.25" hidden="1" x14ac:dyDescent="0.2">
      <c r="A201" s="75"/>
      <c r="B201" s="21" t="s">
        <v>532</v>
      </c>
      <c r="D201" s="67">
        <v>0</v>
      </c>
      <c r="F201" s="80">
        <f>H201-D201</f>
        <v>0</v>
      </c>
      <c r="H201" s="67">
        <v>0</v>
      </c>
    </row>
    <row r="202" spans="1:25" ht="14.25" hidden="1" x14ac:dyDescent="0.2">
      <c r="A202" s="75"/>
      <c r="B202" s="21" t="s">
        <v>531</v>
      </c>
      <c r="D202" s="67">
        <v>0</v>
      </c>
      <c r="F202" s="80">
        <f>H202-D202</f>
        <v>0</v>
      </c>
      <c r="H202" s="67">
        <v>0</v>
      </c>
    </row>
    <row r="203" spans="1:25" s="72" customFormat="1" ht="14.25" hidden="1" x14ac:dyDescent="0.2">
      <c r="A203" s="75"/>
      <c r="B203" s="21" t="s">
        <v>530</v>
      </c>
      <c r="D203" s="80">
        <v>0</v>
      </c>
      <c r="E203" s="87"/>
      <c r="F203" s="80">
        <f>H203-D203</f>
        <v>0</v>
      </c>
      <c r="G203" s="87"/>
      <c r="H203" s="80">
        <v>0</v>
      </c>
      <c r="M203" s="100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</row>
    <row r="204" spans="1:25" s="72" customFormat="1" ht="14.25" hidden="1" x14ac:dyDescent="0.2">
      <c r="A204" s="75"/>
      <c r="B204" s="21" t="s">
        <v>529</v>
      </c>
      <c r="D204" s="80">
        <v>0</v>
      </c>
      <c r="E204" s="87"/>
      <c r="F204" s="80">
        <f>H204-D204</f>
        <v>0</v>
      </c>
      <c r="G204" s="87"/>
      <c r="H204" s="80">
        <v>0</v>
      </c>
      <c r="M204" s="66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</row>
    <row r="205" spans="1:25" s="72" customFormat="1" ht="14.25" hidden="1" x14ac:dyDescent="0.2">
      <c r="A205" s="75"/>
      <c r="B205" s="21" t="s">
        <v>528</v>
      </c>
      <c r="D205" s="80">
        <v>0</v>
      </c>
      <c r="E205" s="87"/>
      <c r="F205" s="80">
        <f>H205-D205</f>
        <v>0</v>
      </c>
      <c r="G205" s="87"/>
      <c r="H205" s="80">
        <v>0</v>
      </c>
      <c r="M205" s="66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</row>
    <row r="206" spans="1:25" s="72" customFormat="1" ht="14.25" hidden="1" x14ac:dyDescent="0.2">
      <c r="A206" s="75"/>
      <c r="B206" s="21" t="s">
        <v>527</v>
      </c>
      <c r="D206" s="80">
        <v>0</v>
      </c>
      <c r="E206" s="87"/>
      <c r="F206" s="80">
        <f>H206-D206</f>
        <v>0</v>
      </c>
      <c r="G206" s="87"/>
      <c r="H206" s="80">
        <v>0</v>
      </c>
      <c r="M206" s="66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</row>
    <row r="207" spans="1:25" s="72" customFormat="1" ht="14.25" x14ac:dyDescent="0.2">
      <c r="A207" s="75" t="s">
        <v>190</v>
      </c>
      <c r="B207" s="100"/>
      <c r="D207" s="105">
        <f>SUM(D173:D206)</f>
        <v>2223944.23</v>
      </c>
      <c r="E207" s="68"/>
      <c r="F207" s="105">
        <f>SUM(F173:F206)</f>
        <v>235168.05999999982</v>
      </c>
      <c r="G207" s="68"/>
      <c r="H207" s="105">
        <f>SUM(H173:H206)</f>
        <v>2459112.29</v>
      </c>
      <c r="M207" s="66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</row>
    <row r="208" spans="1:25" s="72" customFormat="1" ht="14.25" x14ac:dyDescent="0.2">
      <c r="A208" s="75" t="s">
        <v>190</v>
      </c>
      <c r="B208" s="94" t="s">
        <v>526</v>
      </c>
      <c r="D208" s="77"/>
      <c r="E208" s="87"/>
      <c r="F208" s="77"/>
      <c r="G208" s="87"/>
      <c r="H208" s="77"/>
      <c r="M208" s="66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</row>
    <row r="209" spans="1:25" s="72" customFormat="1" ht="14.25" hidden="1" x14ac:dyDescent="0.2">
      <c r="A209" s="75"/>
      <c r="B209" s="21" t="s">
        <v>525</v>
      </c>
      <c r="D209" s="80">
        <v>0</v>
      </c>
      <c r="E209" s="87"/>
      <c r="F209" s="80">
        <f>H209-D209</f>
        <v>0</v>
      </c>
      <c r="G209" s="87"/>
      <c r="H209" s="80">
        <v>0</v>
      </c>
      <c r="M209" s="100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</row>
    <row r="210" spans="1:25" s="72" customFormat="1" ht="14.25" hidden="1" x14ac:dyDescent="0.2">
      <c r="A210" s="75"/>
      <c r="B210" s="21" t="s">
        <v>524</v>
      </c>
      <c r="D210" s="80">
        <v>0</v>
      </c>
      <c r="E210" s="87"/>
      <c r="F210" s="80">
        <f>H210-D210</f>
        <v>0</v>
      </c>
      <c r="G210" s="87"/>
      <c r="H210" s="80">
        <v>0</v>
      </c>
      <c r="M210" s="100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</row>
    <row r="211" spans="1:25" s="72" customFormat="1" ht="14.25" x14ac:dyDescent="0.2">
      <c r="A211" s="75"/>
      <c r="B211" s="21" t="s">
        <v>523</v>
      </c>
      <c r="D211" s="80">
        <v>3271.52</v>
      </c>
      <c r="E211" s="87"/>
      <c r="F211" s="80">
        <f>H211-D211</f>
        <v>530.94000000000005</v>
      </c>
      <c r="G211" s="87"/>
      <c r="H211" s="80">
        <v>3802.46</v>
      </c>
      <c r="M211" s="100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</row>
    <row r="212" spans="1:25" s="72" customFormat="1" ht="14.25" hidden="1" x14ac:dyDescent="0.2">
      <c r="A212" s="75"/>
      <c r="B212" s="21" t="s">
        <v>522</v>
      </c>
      <c r="D212" s="80">
        <v>0</v>
      </c>
      <c r="E212" s="87"/>
      <c r="F212" s="80">
        <f>H212-D212</f>
        <v>0</v>
      </c>
      <c r="G212" s="87"/>
      <c r="H212" s="80">
        <v>0</v>
      </c>
      <c r="M212" s="66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</row>
    <row r="213" spans="1:25" s="72" customFormat="1" ht="14.25" hidden="1" x14ac:dyDescent="0.2">
      <c r="A213" s="75"/>
      <c r="B213" s="21" t="s">
        <v>521</v>
      </c>
      <c r="D213" s="80">
        <v>0</v>
      </c>
      <c r="E213" s="87"/>
      <c r="F213" s="80">
        <f>H213-D213</f>
        <v>0</v>
      </c>
      <c r="G213" s="87"/>
      <c r="H213" s="80">
        <v>0</v>
      </c>
      <c r="M213" s="100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</row>
    <row r="214" spans="1:25" s="72" customFormat="1" ht="14.25" hidden="1" x14ac:dyDescent="0.2">
      <c r="A214" s="75"/>
      <c r="B214" s="21" t="s">
        <v>520</v>
      </c>
      <c r="D214" s="80">
        <v>0</v>
      </c>
      <c r="E214" s="87"/>
      <c r="F214" s="80">
        <f>H214-D214</f>
        <v>0</v>
      </c>
      <c r="G214" s="87"/>
      <c r="H214" s="80">
        <v>0</v>
      </c>
      <c r="M214" s="100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</row>
    <row r="215" spans="1:25" s="72" customFormat="1" ht="14.25" hidden="1" x14ac:dyDescent="0.2">
      <c r="A215" s="75"/>
      <c r="B215" s="21" t="s">
        <v>519</v>
      </c>
      <c r="D215" s="77">
        <v>0</v>
      </c>
      <c r="E215" s="87"/>
      <c r="F215" s="77">
        <f>H215-D215</f>
        <v>0</v>
      </c>
      <c r="G215" s="87"/>
      <c r="H215" s="80">
        <v>0</v>
      </c>
      <c r="M215" s="100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</row>
    <row r="216" spans="1:25" s="72" customFormat="1" ht="14.25" hidden="1" x14ac:dyDescent="0.2">
      <c r="A216" s="75"/>
      <c r="B216" s="21" t="s">
        <v>518</v>
      </c>
      <c r="D216" s="80">
        <v>0</v>
      </c>
      <c r="E216" s="87"/>
      <c r="F216" s="80">
        <f>H216-D216</f>
        <v>0</v>
      </c>
      <c r="G216" s="87"/>
      <c r="H216" s="80">
        <v>0</v>
      </c>
      <c r="M216" s="66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</row>
    <row r="217" spans="1:25" ht="14.25" x14ac:dyDescent="0.2">
      <c r="A217" s="75"/>
      <c r="B217" s="21" t="s">
        <v>127</v>
      </c>
      <c r="C217" s="72"/>
      <c r="D217" s="80">
        <v>-99903.7</v>
      </c>
      <c r="E217" s="87"/>
      <c r="F217" s="77">
        <f>H217-D217</f>
        <v>-1540.9499999999971</v>
      </c>
      <c r="H217" s="67">
        <v>-101444.65</v>
      </c>
    </row>
    <row r="218" spans="1:25" s="72" customFormat="1" ht="14.25" hidden="1" x14ac:dyDescent="0.2">
      <c r="A218" s="75"/>
      <c r="B218" s="21" t="s">
        <v>517</v>
      </c>
      <c r="D218" s="80">
        <v>0</v>
      </c>
      <c r="E218" s="87"/>
      <c r="F218" s="80">
        <f>H218-D218</f>
        <v>0</v>
      </c>
      <c r="G218" s="87"/>
      <c r="H218" s="80">
        <v>0</v>
      </c>
      <c r="M218" s="66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</row>
    <row r="219" spans="1:25" s="72" customFormat="1" ht="14.25" hidden="1" x14ac:dyDescent="0.2">
      <c r="A219" s="75"/>
      <c r="B219" s="21" t="s">
        <v>516</v>
      </c>
      <c r="D219" s="80">
        <v>0</v>
      </c>
      <c r="E219" s="87"/>
      <c r="F219" s="80">
        <f>H219-D219</f>
        <v>0</v>
      </c>
      <c r="G219" s="87"/>
      <c r="H219" s="80">
        <v>0</v>
      </c>
      <c r="M219" s="66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</row>
    <row r="220" spans="1:25" s="72" customFormat="1" ht="14.25" x14ac:dyDescent="0.2">
      <c r="A220" s="75"/>
      <c r="B220" s="21" t="s">
        <v>515</v>
      </c>
      <c r="D220" s="80">
        <v>-3494.86</v>
      </c>
      <c r="E220" s="87"/>
      <c r="F220" s="80">
        <f>H220-D220</f>
        <v>0</v>
      </c>
      <c r="G220" s="87"/>
      <c r="H220" s="80">
        <v>-3494.86</v>
      </c>
      <c r="M220" s="66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</row>
    <row r="221" spans="1:25" s="72" customFormat="1" ht="14.25" hidden="1" x14ac:dyDescent="0.2">
      <c r="A221" s="75"/>
      <c r="B221" s="21" t="s">
        <v>514</v>
      </c>
      <c r="D221" s="80">
        <v>0</v>
      </c>
      <c r="E221" s="87"/>
      <c r="F221" s="80">
        <f>H221-D221</f>
        <v>0</v>
      </c>
      <c r="G221" s="87"/>
      <c r="H221" s="80">
        <v>0</v>
      </c>
      <c r="M221" s="66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</row>
    <row r="222" spans="1:25" s="72" customFormat="1" ht="14.25" hidden="1" x14ac:dyDescent="0.2">
      <c r="A222" s="75"/>
      <c r="B222" s="21" t="s">
        <v>513</v>
      </c>
      <c r="D222" s="80">
        <v>0</v>
      </c>
      <c r="E222" s="87"/>
      <c r="F222" s="80">
        <f>H222-D222</f>
        <v>0</v>
      </c>
      <c r="G222" s="87"/>
      <c r="H222" s="80">
        <v>0</v>
      </c>
      <c r="M222" s="66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</row>
    <row r="223" spans="1:25" s="72" customFormat="1" ht="14.25" hidden="1" x14ac:dyDescent="0.2">
      <c r="A223" s="75"/>
      <c r="B223" s="21" t="s">
        <v>512</v>
      </c>
      <c r="D223" s="80">
        <v>0</v>
      </c>
      <c r="E223" s="87"/>
      <c r="F223" s="80">
        <f>H223-D223</f>
        <v>0</v>
      </c>
      <c r="G223" s="87"/>
      <c r="H223" s="80">
        <v>0</v>
      </c>
      <c r="M223" s="66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</row>
    <row r="224" spans="1:25" s="72" customFormat="1" ht="14.25" hidden="1" x14ac:dyDescent="0.2">
      <c r="A224" s="75"/>
      <c r="B224" s="21" t="s">
        <v>462</v>
      </c>
      <c r="D224" s="80">
        <v>0</v>
      </c>
      <c r="E224" s="87"/>
      <c r="F224" s="80">
        <f>H224-D224</f>
        <v>0</v>
      </c>
      <c r="G224" s="87"/>
      <c r="H224" s="80">
        <v>0</v>
      </c>
      <c r="M224" s="66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</row>
    <row r="225" spans="1:25" s="72" customFormat="1" ht="14.25" hidden="1" x14ac:dyDescent="0.2">
      <c r="A225" s="75"/>
      <c r="B225" s="21" t="s">
        <v>511</v>
      </c>
      <c r="D225" s="80">
        <v>0</v>
      </c>
      <c r="E225" s="87"/>
      <c r="F225" s="80">
        <f>H225-D225</f>
        <v>0</v>
      </c>
      <c r="G225" s="87"/>
      <c r="H225" s="80">
        <v>0</v>
      </c>
      <c r="M225" s="66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</row>
    <row r="226" spans="1:25" s="72" customFormat="1" ht="14.25" hidden="1" x14ac:dyDescent="0.2">
      <c r="A226" s="75"/>
      <c r="B226" s="21" t="s">
        <v>510</v>
      </c>
      <c r="D226" s="80">
        <v>0</v>
      </c>
      <c r="E226" s="87"/>
      <c r="F226" s="80">
        <f>H226-D226</f>
        <v>0</v>
      </c>
      <c r="G226" s="87"/>
      <c r="H226" s="80">
        <v>0</v>
      </c>
      <c r="M226" s="66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</row>
    <row r="227" spans="1:25" s="72" customFormat="1" ht="14.25" hidden="1" x14ac:dyDescent="0.2">
      <c r="A227" s="75"/>
      <c r="B227" s="21" t="s">
        <v>509</v>
      </c>
      <c r="D227" s="80">
        <v>0</v>
      </c>
      <c r="E227" s="87"/>
      <c r="F227" s="80">
        <f>H227-D227</f>
        <v>0</v>
      </c>
      <c r="G227" s="87"/>
      <c r="H227" s="80">
        <v>0</v>
      </c>
      <c r="M227" s="66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</row>
    <row r="228" spans="1:25" s="72" customFormat="1" ht="14.25" hidden="1" x14ac:dyDescent="0.2">
      <c r="A228" s="75"/>
      <c r="B228" s="21" t="s">
        <v>508</v>
      </c>
      <c r="D228" s="80">
        <v>0</v>
      </c>
      <c r="E228" s="87"/>
      <c r="F228" s="80">
        <f>H228-D228</f>
        <v>0</v>
      </c>
      <c r="G228" s="87"/>
      <c r="H228" s="80">
        <v>0</v>
      </c>
      <c r="M228" s="66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</row>
    <row r="229" spans="1:25" s="72" customFormat="1" ht="14.25" hidden="1" x14ac:dyDescent="0.2">
      <c r="A229" s="75"/>
      <c r="B229" s="21" t="s">
        <v>507</v>
      </c>
      <c r="D229" s="80">
        <v>0</v>
      </c>
      <c r="E229" s="87"/>
      <c r="F229" s="80">
        <f>H229-D229</f>
        <v>0</v>
      </c>
      <c r="G229" s="87"/>
      <c r="H229" s="80">
        <v>0</v>
      </c>
      <c r="M229" s="66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</row>
    <row r="230" spans="1:25" s="72" customFormat="1" ht="14.25" hidden="1" x14ac:dyDescent="0.2">
      <c r="A230" s="75"/>
      <c r="B230" s="21" t="s">
        <v>506</v>
      </c>
      <c r="D230" s="80">
        <v>0</v>
      </c>
      <c r="E230" s="87"/>
      <c r="F230" s="80">
        <f>H230-D230</f>
        <v>0</v>
      </c>
      <c r="G230" s="87"/>
      <c r="H230" s="80">
        <v>0</v>
      </c>
      <c r="M230" s="66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</row>
    <row r="231" spans="1:25" s="72" customFormat="1" ht="14.25" hidden="1" x14ac:dyDescent="0.2">
      <c r="A231" s="75"/>
      <c r="B231" s="21" t="s">
        <v>505</v>
      </c>
      <c r="D231" s="80">
        <v>0</v>
      </c>
      <c r="E231" s="87"/>
      <c r="F231" s="80">
        <f>H231-D231</f>
        <v>0</v>
      </c>
      <c r="G231" s="87"/>
      <c r="H231" s="80">
        <v>0</v>
      </c>
      <c r="M231" s="66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</row>
    <row r="232" spans="1:25" s="72" customFormat="1" ht="14.25" x14ac:dyDescent="0.2">
      <c r="A232" s="75"/>
      <c r="B232" s="21" t="s">
        <v>504</v>
      </c>
      <c r="D232" s="80">
        <v>-2957.5</v>
      </c>
      <c r="E232" s="87"/>
      <c r="F232" s="80">
        <f>H232-D232</f>
        <v>-545</v>
      </c>
      <c r="G232" s="87"/>
      <c r="H232" s="80">
        <v>-3502.5</v>
      </c>
      <c r="M232" s="66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</row>
    <row r="233" spans="1:25" s="72" customFormat="1" ht="14.25" hidden="1" x14ac:dyDescent="0.2">
      <c r="A233" s="75"/>
      <c r="B233" s="21" t="s">
        <v>503</v>
      </c>
      <c r="D233" s="80">
        <v>0</v>
      </c>
      <c r="E233" s="87"/>
      <c r="F233" s="80">
        <f>H233-D233</f>
        <v>0</v>
      </c>
      <c r="G233" s="87"/>
      <c r="H233" s="80">
        <v>0</v>
      </c>
      <c r="M233" s="66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</row>
    <row r="234" spans="1:25" s="72" customFormat="1" ht="14.25" hidden="1" x14ac:dyDescent="0.2">
      <c r="A234" s="75"/>
      <c r="B234" s="21" t="s">
        <v>502</v>
      </c>
      <c r="D234" s="80">
        <v>0</v>
      </c>
      <c r="E234" s="87"/>
      <c r="F234" s="80">
        <f>H234-D234</f>
        <v>0</v>
      </c>
      <c r="G234" s="87"/>
      <c r="H234" s="80">
        <v>0</v>
      </c>
      <c r="M234" s="66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</row>
    <row r="235" spans="1:25" s="72" customFormat="1" ht="14.25" x14ac:dyDescent="0.2">
      <c r="A235" s="75"/>
      <c r="B235" s="21" t="s">
        <v>501</v>
      </c>
      <c r="D235" s="80">
        <v>-5162.6000000000004</v>
      </c>
      <c r="E235" s="87"/>
      <c r="F235" s="80">
        <f>H235-D235</f>
        <v>-945.3799999999992</v>
      </c>
      <c r="G235" s="87"/>
      <c r="H235" s="80">
        <v>-6107.98</v>
      </c>
      <c r="M235" s="66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</row>
    <row r="236" spans="1:25" s="72" customFormat="1" ht="14.25" x14ac:dyDescent="0.2">
      <c r="A236" s="75"/>
      <c r="B236" s="21" t="s">
        <v>500</v>
      </c>
      <c r="D236" s="80">
        <v>-2135.63</v>
      </c>
      <c r="E236" s="87"/>
      <c r="F236" s="80">
        <f>H236-D236</f>
        <v>-288.69999999999982</v>
      </c>
      <c r="G236" s="87"/>
      <c r="H236" s="80">
        <v>-2424.33</v>
      </c>
      <c r="M236" s="66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</row>
    <row r="237" spans="1:25" s="72" customFormat="1" ht="14.25" x14ac:dyDescent="0.2">
      <c r="A237" s="75"/>
      <c r="B237" s="21" t="s">
        <v>499</v>
      </c>
      <c r="D237" s="80">
        <v>-43.47</v>
      </c>
      <c r="E237" s="87"/>
      <c r="F237" s="80">
        <f>H237-D237</f>
        <v>-122.63</v>
      </c>
      <c r="G237" s="87"/>
      <c r="H237" s="80">
        <v>-166.1</v>
      </c>
      <c r="M237" s="66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</row>
    <row r="238" spans="1:25" s="72" customFormat="1" ht="14.25" hidden="1" x14ac:dyDescent="0.2">
      <c r="A238" s="75"/>
      <c r="B238" s="21" t="s">
        <v>498</v>
      </c>
      <c r="D238" s="80">
        <v>0</v>
      </c>
      <c r="E238" s="87"/>
      <c r="F238" s="80">
        <f>H238-D238</f>
        <v>0</v>
      </c>
      <c r="G238" s="87"/>
      <c r="H238" s="80">
        <v>0</v>
      </c>
      <c r="M238" s="66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</row>
    <row r="239" spans="1:25" s="72" customFormat="1" ht="14.25" x14ac:dyDescent="0.2">
      <c r="A239" s="75"/>
      <c r="B239" s="21" t="s">
        <v>497</v>
      </c>
      <c r="D239" s="80">
        <v>-2.2799999999999998</v>
      </c>
      <c r="E239" s="87"/>
      <c r="F239" s="80">
        <f>H239-D239</f>
        <v>0</v>
      </c>
      <c r="G239" s="87"/>
      <c r="H239" s="80">
        <v>-2.2799999999999998</v>
      </c>
      <c r="M239" s="66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</row>
    <row r="240" spans="1:25" s="72" customFormat="1" ht="14.25" hidden="1" x14ac:dyDescent="0.2">
      <c r="A240" s="75"/>
      <c r="B240" s="21" t="s">
        <v>496</v>
      </c>
      <c r="D240" s="80">
        <v>0</v>
      </c>
      <c r="E240" s="87"/>
      <c r="F240" s="80">
        <f>H240-D240</f>
        <v>0</v>
      </c>
      <c r="G240" s="87"/>
      <c r="H240" s="80">
        <v>0</v>
      </c>
      <c r="M240" s="66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</row>
    <row r="241" spans="1:25" s="72" customFormat="1" ht="14.25" hidden="1" x14ac:dyDescent="0.2">
      <c r="A241" s="75"/>
      <c r="B241" s="21" t="s">
        <v>495</v>
      </c>
      <c r="D241" s="80">
        <v>0</v>
      </c>
      <c r="E241" s="87"/>
      <c r="F241" s="80">
        <f>H241-D241</f>
        <v>0</v>
      </c>
      <c r="G241" s="87"/>
      <c r="H241" s="80">
        <v>0</v>
      </c>
      <c r="M241" s="66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</row>
    <row r="242" spans="1:25" s="72" customFormat="1" ht="14.25" hidden="1" x14ac:dyDescent="0.2">
      <c r="A242" s="75"/>
      <c r="B242" s="21" t="s">
        <v>494</v>
      </c>
      <c r="D242" s="80">
        <v>0</v>
      </c>
      <c r="E242" s="87"/>
      <c r="F242" s="80">
        <f>H242-D242</f>
        <v>0</v>
      </c>
      <c r="G242" s="87"/>
      <c r="H242" s="80">
        <v>0</v>
      </c>
      <c r="M242" s="66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</row>
    <row r="243" spans="1:25" s="72" customFormat="1" ht="14.25" hidden="1" x14ac:dyDescent="0.2">
      <c r="A243" s="75"/>
      <c r="B243" s="21" t="s">
        <v>493</v>
      </c>
      <c r="D243" s="80">
        <v>0</v>
      </c>
      <c r="E243" s="87"/>
      <c r="F243" s="80">
        <f>H243-D243</f>
        <v>0</v>
      </c>
      <c r="G243" s="87"/>
      <c r="H243" s="80">
        <v>0</v>
      </c>
      <c r="M243" s="66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</row>
    <row r="244" spans="1:25" s="72" customFormat="1" ht="14.25" x14ac:dyDescent="0.2">
      <c r="A244" s="75"/>
      <c r="B244" s="21" t="s">
        <v>492</v>
      </c>
      <c r="D244" s="80">
        <v>-159609.12</v>
      </c>
      <c r="E244" s="87"/>
      <c r="F244" s="80">
        <f>H244-D244</f>
        <v>-26601.520000000019</v>
      </c>
      <c r="G244" s="87"/>
      <c r="H244" s="80">
        <v>-186210.64</v>
      </c>
      <c r="M244" s="66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</row>
    <row r="245" spans="1:25" s="72" customFormat="1" ht="14.25" x14ac:dyDescent="0.2">
      <c r="A245" s="75"/>
      <c r="B245" s="21" t="s">
        <v>491</v>
      </c>
      <c r="D245" s="80">
        <v>-113.78</v>
      </c>
      <c r="E245" s="87"/>
      <c r="F245" s="80">
        <f>H245-D245</f>
        <v>0</v>
      </c>
      <c r="G245" s="87"/>
      <c r="H245" s="80">
        <v>-113.78</v>
      </c>
      <c r="M245" s="66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</row>
    <row r="246" spans="1:25" s="72" customFormat="1" ht="14.25" hidden="1" x14ac:dyDescent="0.2">
      <c r="A246" s="75"/>
      <c r="B246" s="21" t="s">
        <v>490</v>
      </c>
      <c r="D246" s="80">
        <v>0</v>
      </c>
      <c r="E246" s="87"/>
      <c r="F246" s="80">
        <f>H246-D246</f>
        <v>0</v>
      </c>
      <c r="G246" s="87"/>
      <c r="H246" s="80">
        <v>0</v>
      </c>
      <c r="M246" s="66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</row>
    <row r="247" spans="1:25" s="72" customFormat="1" ht="14.25" hidden="1" x14ac:dyDescent="0.2">
      <c r="A247" s="75"/>
      <c r="B247" s="21" t="s">
        <v>489</v>
      </c>
      <c r="D247" s="80">
        <v>0</v>
      </c>
      <c r="E247" s="87"/>
      <c r="F247" s="80">
        <f>H247-D247</f>
        <v>0</v>
      </c>
      <c r="G247" s="87"/>
      <c r="H247" s="80">
        <v>0</v>
      </c>
      <c r="M247" s="66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</row>
    <row r="248" spans="1:25" s="72" customFormat="1" ht="14.25" hidden="1" x14ac:dyDescent="0.2">
      <c r="A248" s="75"/>
      <c r="B248" s="21" t="s">
        <v>488</v>
      </c>
      <c r="D248" s="80">
        <v>0</v>
      </c>
      <c r="E248" s="87"/>
      <c r="F248" s="80">
        <f>H248-D248</f>
        <v>0</v>
      </c>
      <c r="G248" s="87"/>
      <c r="H248" s="80">
        <v>0</v>
      </c>
      <c r="M248" s="66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</row>
    <row r="249" spans="1:25" s="72" customFormat="1" ht="14.25" hidden="1" x14ac:dyDescent="0.2">
      <c r="A249" s="75"/>
      <c r="B249" s="21" t="s">
        <v>487</v>
      </c>
      <c r="D249" s="80">
        <v>0</v>
      </c>
      <c r="E249" s="87"/>
      <c r="F249" s="80">
        <f>H249-D249</f>
        <v>0</v>
      </c>
      <c r="G249" s="87"/>
      <c r="H249" s="80">
        <v>0</v>
      </c>
      <c r="M249" s="66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</row>
    <row r="250" spans="1:25" s="72" customFormat="1" ht="14.25" x14ac:dyDescent="0.2">
      <c r="A250" s="75"/>
      <c r="B250" s="21" t="s">
        <v>486</v>
      </c>
      <c r="D250" s="80">
        <v>-44999.98</v>
      </c>
      <c r="E250" s="87"/>
      <c r="F250" s="80">
        <f>H250-D250</f>
        <v>-7333.32</v>
      </c>
      <c r="G250" s="87"/>
      <c r="H250" s="80">
        <v>-52333.3</v>
      </c>
      <c r="M250" s="66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</row>
    <row r="251" spans="1:25" s="72" customFormat="1" ht="14.25" hidden="1" x14ac:dyDescent="0.2">
      <c r="A251" s="75"/>
      <c r="B251" s="21" t="s">
        <v>485</v>
      </c>
      <c r="D251" s="80">
        <v>0</v>
      </c>
      <c r="E251" s="87"/>
      <c r="F251" s="80">
        <f>H251-D251</f>
        <v>0</v>
      </c>
      <c r="G251" s="87"/>
      <c r="H251" s="80">
        <v>0</v>
      </c>
      <c r="M251" s="66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</row>
    <row r="252" spans="1:25" s="72" customFormat="1" ht="14.25" x14ac:dyDescent="0.2">
      <c r="A252" s="75"/>
      <c r="B252" s="21" t="s">
        <v>484</v>
      </c>
      <c r="D252" s="80">
        <v>-40408.61</v>
      </c>
      <c r="E252" s="87"/>
      <c r="F252" s="80">
        <f>H252-D252</f>
        <v>-221</v>
      </c>
      <c r="G252" s="87"/>
      <c r="H252" s="80">
        <v>-40629.61</v>
      </c>
      <c r="M252" s="66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</row>
    <row r="253" spans="1:25" s="72" customFormat="1" ht="14.25" hidden="1" x14ac:dyDescent="0.2">
      <c r="A253" s="75"/>
      <c r="B253" s="21" t="s">
        <v>483</v>
      </c>
      <c r="D253" s="80">
        <v>0</v>
      </c>
      <c r="E253" s="87"/>
      <c r="F253" s="80">
        <f>H253-D253</f>
        <v>0</v>
      </c>
      <c r="G253" s="87"/>
      <c r="H253" s="80">
        <v>0</v>
      </c>
      <c r="M253" s="66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</row>
    <row r="254" spans="1:25" s="72" customFormat="1" ht="14.25" x14ac:dyDescent="0.2">
      <c r="A254" s="75"/>
      <c r="B254" s="21" t="s">
        <v>482</v>
      </c>
      <c r="D254" s="80">
        <v>-65000.02</v>
      </c>
      <c r="E254" s="87"/>
      <c r="F254" s="80">
        <f>H254-D254</f>
        <v>-5416.6700000000055</v>
      </c>
      <c r="G254" s="87"/>
      <c r="H254" s="80">
        <v>-70416.69</v>
      </c>
      <c r="M254" s="66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</row>
    <row r="255" spans="1:25" s="72" customFormat="1" ht="14.25" hidden="1" x14ac:dyDescent="0.2">
      <c r="A255" s="75"/>
      <c r="B255" s="21" t="s">
        <v>481</v>
      </c>
      <c r="D255" s="80">
        <v>0</v>
      </c>
      <c r="E255" s="87"/>
      <c r="F255" s="80">
        <f>H255-D255</f>
        <v>0</v>
      </c>
      <c r="G255" s="87"/>
      <c r="H255" s="80">
        <v>0</v>
      </c>
      <c r="M255" s="66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</row>
    <row r="256" spans="1:25" s="72" customFormat="1" ht="14.25" x14ac:dyDescent="0.2">
      <c r="A256" s="75"/>
      <c r="B256" s="21" t="s">
        <v>480</v>
      </c>
      <c r="D256" s="80">
        <v>-59953.56</v>
      </c>
      <c r="E256" s="87"/>
      <c r="F256" s="80">
        <f>H256-D256</f>
        <v>-16800</v>
      </c>
      <c r="G256" s="87"/>
      <c r="H256" s="80">
        <v>-76753.56</v>
      </c>
      <c r="M256" s="66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</row>
    <row r="257" spans="1:25" s="72" customFormat="1" ht="14.25" hidden="1" x14ac:dyDescent="0.2">
      <c r="A257" s="75"/>
      <c r="B257" s="21" t="s">
        <v>479</v>
      </c>
      <c r="D257" s="80">
        <v>0</v>
      </c>
      <c r="E257" s="87"/>
      <c r="F257" s="80">
        <f>H257-D257</f>
        <v>0</v>
      </c>
      <c r="G257" s="87"/>
      <c r="H257" s="80">
        <v>0</v>
      </c>
      <c r="M257" s="66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</row>
    <row r="258" spans="1:25" s="72" customFormat="1" ht="14.25" hidden="1" x14ac:dyDescent="0.2">
      <c r="A258" s="75"/>
      <c r="B258" s="21" t="s">
        <v>478</v>
      </c>
      <c r="D258" s="80">
        <v>0</v>
      </c>
      <c r="E258" s="87"/>
      <c r="F258" s="80">
        <f>H258-D258</f>
        <v>0</v>
      </c>
      <c r="G258" s="87"/>
      <c r="H258" s="80">
        <v>0</v>
      </c>
      <c r="M258" s="66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</row>
    <row r="259" spans="1:25" s="72" customFormat="1" ht="14.25" hidden="1" x14ac:dyDescent="0.2">
      <c r="A259" s="75"/>
      <c r="B259" s="21" t="s">
        <v>477</v>
      </c>
      <c r="D259" s="80">
        <v>0</v>
      </c>
      <c r="E259" s="87"/>
      <c r="F259" s="80">
        <f>H259-D259</f>
        <v>0</v>
      </c>
      <c r="G259" s="87"/>
      <c r="H259" s="80">
        <v>0</v>
      </c>
      <c r="M259" s="66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</row>
    <row r="260" spans="1:25" s="72" customFormat="1" ht="14.25" hidden="1" x14ac:dyDescent="0.2">
      <c r="A260" s="75"/>
      <c r="B260" s="21" t="s">
        <v>476</v>
      </c>
      <c r="D260" s="80">
        <v>0</v>
      </c>
      <c r="E260" s="87"/>
      <c r="F260" s="80">
        <f>H260-D260</f>
        <v>0</v>
      </c>
      <c r="G260" s="87"/>
      <c r="H260" s="80">
        <v>0</v>
      </c>
      <c r="M260" s="66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</row>
    <row r="261" spans="1:25" s="72" customFormat="1" ht="14.25" hidden="1" x14ac:dyDescent="0.2">
      <c r="A261" s="75"/>
      <c r="B261" s="21" t="s">
        <v>475</v>
      </c>
      <c r="D261" s="80">
        <v>0</v>
      </c>
      <c r="E261" s="87"/>
      <c r="F261" s="80">
        <f>H261-D261</f>
        <v>0</v>
      </c>
      <c r="G261" s="87"/>
      <c r="H261" s="80">
        <v>0</v>
      </c>
      <c r="M261" s="66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</row>
    <row r="262" spans="1:25" s="72" customFormat="1" ht="14.25" hidden="1" x14ac:dyDescent="0.2">
      <c r="A262" s="75"/>
      <c r="B262" s="21" t="s">
        <v>474</v>
      </c>
      <c r="D262" s="80">
        <v>0</v>
      </c>
      <c r="E262" s="87"/>
      <c r="F262" s="80">
        <f>H262-D262</f>
        <v>0</v>
      </c>
      <c r="G262" s="87"/>
      <c r="H262" s="80">
        <v>0</v>
      </c>
      <c r="M262" s="66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</row>
    <row r="263" spans="1:25" s="72" customFormat="1" ht="14.25" hidden="1" x14ac:dyDescent="0.2">
      <c r="A263" s="75"/>
      <c r="B263" s="21" t="s">
        <v>473</v>
      </c>
      <c r="D263" s="80">
        <v>0</v>
      </c>
      <c r="E263" s="87"/>
      <c r="F263" s="80">
        <f>H263-D263</f>
        <v>0</v>
      </c>
      <c r="G263" s="87"/>
      <c r="H263" s="80">
        <v>0</v>
      </c>
      <c r="M263" s="66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</row>
    <row r="264" spans="1:25" s="72" customFormat="1" ht="14.25" x14ac:dyDescent="0.2">
      <c r="A264" s="75"/>
      <c r="B264" s="21" t="s">
        <v>472</v>
      </c>
      <c r="D264" s="80">
        <v>-3115017.89</v>
      </c>
      <c r="E264" s="87"/>
      <c r="F264" s="80">
        <f>H264-D264</f>
        <v>-535425.9299999997</v>
      </c>
      <c r="G264" s="87"/>
      <c r="H264" s="80">
        <v>-3650443.82</v>
      </c>
      <c r="M264" s="66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</row>
    <row r="265" spans="1:25" s="72" customFormat="1" ht="14.25" hidden="1" x14ac:dyDescent="0.2">
      <c r="A265" s="75"/>
      <c r="B265" s="21" t="s">
        <v>471</v>
      </c>
      <c r="D265" s="80">
        <v>0</v>
      </c>
      <c r="E265" s="87"/>
      <c r="F265" s="80">
        <f>H265-D265</f>
        <v>0</v>
      </c>
      <c r="G265" s="87"/>
      <c r="H265" s="80">
        <v>0</v>
      </c>
      <c r="M265" s="66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</row>
    <row r="266" spans="1:25" s="72" customFormat="1" ht="14.25" hidden="1" x14ac:dyDescent="0.2">
      <c r="A266" s="75"/>
      <c r="B266" s="21" t="s">
        <v>470</v>
      </c>
      <c r="D266" s="80">
        <v>0</v>
      </c>
      <c r="E266" s="87"/>
      <c r="F266" s="80">
        <f>H266-D266</f>
        <v>0</v>
      </c>
      <c r="G266" s="87"/>
      <c r="H266" s="80">
        <v>0</v>
      </c>
      <c r="M266" s="66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</row>
    <row r="267" spans="1:25" s="72" customFormat="1" ht="14.25" hidden="1" x14ac:dyDescent="0.2">
      <c r="A267" s="75"/>
      <c r="B267" s="21" t="s">
        <v>469</v>
      </c>
      <c r="D267" s="80">
        <v>0</v>
      </c>
      <c r="E267" s="87"/>
      <c r="F267" s="80">
        <f>H267-D267</f>
        <v>0</v>
      </c>
      <c r="G267" s="87"/>
      <c r="H267" s="80">
        <v>0</v>
      </c>
      <c r="M267" s="66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</row>
    <row r="268" spans="1:25" s="72" customFormat="1" ht="14.25" hidden="1" x14ac:dyDescent="0.2">
      <c r="A268" s="75"/>
      <c r="B268" s="21" t="s">
        <v>468</v>
      </c>
      <c r="D268" s="80">
        <v>0</v>
      </c>
      <c r="E268" s="87"/>
      <c r="F268" s="80">
        <f>H268-D268</f>
        <v>0</v>
      </c>
      <c r="G268" s="87"/>
      <c r="H268" s="80">
        <v>0</v>
      </c>
      <c r="M268" s="66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</row>
    <row r="269" spans="1:25" s="72" customFormat="1" ht="14.25" x14ac:dyDescent="0.2">
      <c r="A269" s="75"/>
      <c r="B269" s="21" t="s">
        <v>467</v>
      </c>
      <c r="D269" s="80">
        <v>-26021.81</v>
      </c>
      <c r="E269" s="87"/>
      <c r="F269" s="80">
        <f>H269-D269</f>
        <v>0</v>
      </c>
      <c r="G269" s="87"/>
      <c r="H269" s="80">
        <v>-26021.81</v>
      </c>
      <c r="M269" s="66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</row>
    <row r="270" spans="1:25" s="72" customFormat="1" ht="14.25" hidden="1" x14ac:dyDescent="0.2">
      <c r="A270" s="75"/>
      <c r="B270" s="21" t="s">
        <v>466</v>
      </c>
      <c r="D270" s="80">
        <v>0</v>
      </c>
      <c r="E270" s="87"/>
      <c r="F270" s="80">
        <f>H270-D270</f>
        <v>0</v>
      </c>
      <c r="G270" s="87"/>
      <c r="H270" s="80">
        <v>0</v>
      </c>
      <c r="M270" s="66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</row>
    <row r="271" spans="1:25" s="72" customFormat="1" ht="14.25" x14ac:dyDescent="0.2">
      <c r="A271" s="75"/>
      <c r="B271" s="21" t="s">
        <v>465</v>
      </c>
      <c r="D271" s="80">
        <v>-24059.1</v>
      </c>
      <c r="E271" s="87"/>
      <c r="F271" s="80">
        <f>H271-D271</f>
        <v>-3373.1100000000006</v>
      </c>
      <c r="G271" s="87"/>
      <c r="H271" s="80">
        <v>-27432.21</v>
      </c>
      <c r="M271" s="66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</row>
    <row r="272" spans="1:25" s="72" customFormat="1" ht="14.25" hidden="1" x14ac:dyDescent="0.2">
      <c r="A272" s="75"/>
      <c r="B272" s="21" t="s">
        <v>464</v>
      </c>
      <c r="D272" s="80">
        <v>0</v>
      </c>
      <c r="E272" s="87"/>
      <c r="F272" s="80">
        <f>H272-D272</f>
        <v>0</v>
      </c>
      <c r="G272" s="87"/>
      <c r="H272" s="80">
        <v>0</v>
      </c>
      <c r="M272" s="66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</row>
    <row r="273" spans="1:25" s="72" customFormat="1" ht="14.25" hidden="1" x14ac:dyDescent="0.2">
      <c r="A273" s="75"/>
      <c r="B273" s="21" t="s">
        <v>463</v>
      </c>
      <c r="D273" s="80">
        <v>0</v>
      </c>
      <c r="E273" s="87"/>
      <c r="F273" s="80">
        <f>H273-D273</f>
        <v>0</v>
      </c>
      <c r="G273" s="87"/>
      <c r="H273" s="80">
        <v>0</v>
      </c>
      <c r="M273" s="66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</row>
    <row r="274" spans="1:25" s="72" customFormat="1" ht="14.25" hidden="1" x14ac:dyDescent="0.2">
      <c r="A274" s="75"/>
      <c r="B274" s="21" t="s">
        <v>462</v>
      </c>
      <c r="D274" s="80">
        <v>0</v>
      </c>
      <c r="E274" s="87"/>
      <c r="F274" s="80">
        <f>H274-D274</f>
        <v>0</v>
      </c>
      <c r="G274" s="87"/>
      <c r="H274" s="80">
        <v>0</v>
      </c>
      <c r="M274" s="66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</row>
    <row r="275" spans="1:25" s="72" customFormat="1" ht="14.25" hidden="1" x14ac:dyDescent="0.2">
      <c r="A275" s="75"/>
      <c r="B275" s="21" t="s">
        <v>461</v>
      </c>
      <c r="D275" s="80">
        <v>0</v>
      </c>
      <c r="E275" s="87"/>
      <c r="F275" s="80">
        <f>H275-D275</f>
        <v>0</v>
      </c>
      <c r="G275" s="87"/>
      <c r="H275" s="80">
        <v>0</v>
      </c>
      <c r="M275" s="66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</row>
    <row r="276" spans="1:25" s="72" customFormat="1" ht="14.25" x14ac:dyDescent="0.2">
      <c r="A276" s="75"/>
      <c r="B276" s="21" t="s">
        <v>460</v>
      </c>
      <c r="D276" s="80">
        <v>-958762.47</v>
      </c>
      <c r="E276" s="87"/>
      <c r="F276" s="80">
        <f>H276-D276</f>
        <v>0</v>
      </c>
      <c r="G276" s="87"/>
      <c r="H276" s="80">
        <v>-958762.47</v>
      </c>
      <c r="M276" s="66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</row>
    <row r="277" spans="1:25" s="72" customFormat="1" ht="14.25" hidden="1" x14ac:dyDescent="0.2">
      <c r="A277" s="75"/>
      <c r="B277" s="21" t="s">
        <v>459</v>
      </c>
      <c r="D277" s="77">
        <v>0</v>
      </c>
      <c r="E277" s="87"/>
      <c r="F277" s="80">
        <f>H277-D277</f>
        <v>0</v>
      </c>
      <c r="G277" s="87"/>
      <c r="H277" s="80">
        <v>0</v>
      </c>
      <c r="M277" s="66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</row>
    <row r="278" spans="1:25" s="72" customFormat="1" ht="14.25" hidden="1" x14ac:dyDescent="0.2">
      <c r="A278" s="75"/>
      <c r="B278" s="21" t="s">
        <v>458</v>
      </c>
      <c r="D278" s="77">
        <v>0</v>
      </c>
      <c r="E278" s="87"/>
      <c r="F278" s="80">
        <f>H278-D278</f>
        <v>0</v>
      </c>
      <c r="G278" s="87"/>
      <c r="H278" s="80">
        <v>0</v>
      </c>
      <c r="M278" s="66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</row>
    <row r="279" spans="1:25" s="72" customFormat="1" ht="14.25" hidden="1" x14ac:dyDescent="0.2">
      <c r="A279" s="75"/>
      <c r="B279" s="21" t="s">
        <v>457</v>
      </c>
      <c r="D279" s="80">
        <v>0</v>
      </c>
      <c r="E279" s="87"/>
      <c r="F279" s="80">
        <f>H279-D279</f>
        <v>0</v>
      </c>
      <c r="G279" s="87"/>
      <c r="H279" s="80">
        <v>0</v>
      </c>
      <c r="M279" s="66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</row>
    <row r="280" spans="1:25" s="72" customFormat="1" ht="14.25" hidden="1" x14ac:dyDescent="0.2">
      <c r="A280" s="75"/>
      <c r="B280" s="21" t="s">
        <v>456</v>
      </c>
      <c r="D280" s="80">
        <v>0</v>
      </c>
      <c r="E280" s="87"/>
      <c r="F280" s="80">
        <f>H280-D280</f>
        <v>0</v>
      </c>
      <c r="G280" s="87"/>
      <c r="H280" s="80">
        <v>0</v>
      </c>
      <c r="M280" s="66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</row>
    <row r="281" spans="1:25" s="72" customFormat="1" ht="14.25" hidden="1" x14ac:dyDescent="0.2">
      <c r="A281" s="75"/>
      <c r="B281" s="21" t="s">
        <v>455</v>
      </c>
      <c r="D281" s="77">
        <v>0</v>
      </c>
      <c r="E281" s="87"/>
      <c r="F281" s="77">
        <f>H281-D281</f>
        <v>0</v>
      </c>
      <c r="G281" s="87"/>
      <c r="H281" s="77">
        <v>0</v>
      </c>
      <c r="M281" s="66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</row>
    <row r="282" spans="1:25" s="72" customFormat="1" ht="14.25" x14ac:dyDescent="0.2">
      <c r="A282" s="75" t="s">
        <v>190</v>
      </c>
      <c r="B282" s="21"/>
      <c r="D282" s="89">
        <f>SUM(D209:D281)</f>
        <v>-4604374.8600000003</v>
      </c>
      <c r="E282" s="87"/>
      <c r="F282" s="89">
        <f>SUM(F209:F281)</f>
        <v>-598083.26999999967</v>
      </c>
      <c r="G282" s="87"/>
      <c r="H282" s="89">
        <f>SUM(H209:H281)</f>
        <v>-5202458.129999999</v>
      </c>
      <c r="M282" s="66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</row>
    <row r="283" spans="1:25" s="72" customFormat="1" ht="14.25" hidden="1" x14ac:dyDescent="0.2">
      <c r="A283" s="75"/>
      <c r="B283" s="21"/>
      <c r="D283" s="80"/>
      <c r="E283" s="87"/>
      <c r="F283" s="80"/>
      <c r="G283" s="87"/>
      <c r="H283" s="80"/>
      <c r="M283" s="66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</row>
    <row r="284" spans="1:25" s="72" customFormat="1" ht="14.25" hidden="1" x14ac:dyDescent="0.2">
      <c r="A284" s="75" t="s">
        <v>190</v>
      </c>
      <c r="B284" s="94" t="s">
        <v>454</v>
      </c>
      <c r="D284" s="104">
        <f>+D282+D207+D170+D119</f>
        <v>22503501.939999998</v>
      </c>
      <c r="E284" s="87"/>
      <c r="F284" s="104">
        <f>+F282+F207+F170+F119</f>
        <v>4212185.8500000034</v>
      </c>
      <c r="G284" s="87"/>
      <c r="H284" s="104">
        <f>+H282+H207+H170+H119</f>
        <v>26715687.790000003</v>
      </c>
      <c r="M284" s="66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</row>
    <row r="285" spans="1:25" s="72" customFormat="1" ht="14.25" hidden="1" x14ac:dyDescent="0.2">
      <c r="A285" s="75"/>
      <c r="B285" s="21"/>
      <c r="D285" s="80">
        <f>SUM(D286:D287)</f>
        <v>0</v>
      </c>
      <c r="E285" s="87"/>
      <c r="F285" s="80">
        <f>SUM(F286:F287)</f>
        <v>0</v>
      </c>
      <c r="G285" s="87"/>
      <c r="H285" s="80">
        <f>SUM(H286:H287)</f>
        <v>0</v>
      </c>
      <c r="M285" s="66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</row>
    <row r="286" spans="1:25" s="72" customFormat="1" ht="14.25" hidden="1" x14ac:dyDescent="0.2">
      <c r="A286" s="75"/>
      <c r="B286" s="21" t="s">
        <v>452</v>
      </c>
      <c r="D286" s="80">
        <v>0</v>
      </c>
      <c r="E286" s="87"/>
      <c r="F286" s="80">
        <f>H286-D286</f>
        <v>0</v>
      </c>
      <c r="G286" s="87"/>
      <c r="H286" s="80">
        <v>0</v>
      </c>
      <c r="M286" s="66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</row>
    <row r="287" spans="1:25" s="72" customFormat="1" ht="14.25" hidden="1" x14ac:dyDescent="0.2">
      <c r="A287" s="75"/>
      <c r="B287" s="21" t="s">
        <v>451</v>
      </c>
      <c r="D287" s="77">
        <v>0</v>
      </c>
      <c r="E287" s="87"/>
      <c r="F287" s="77">
        <f>H287-D287</f>
        <v>0</v>
      </c>
      <c r="G287" s="87"/>
      <c r="H287" s="77">
        <v>0</v>
      </c>
      <c r="M287" s="66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</row>
    <row r="288" spans="1:25" s="72" customFormat="1" ht="14.25" x14ac:dyDescent="0.2">
      <c r="A288" s="75"/>
      <c r="B288" s="21"/>
      <c r="D288" s="77"/>
      <c r="E288" s="87"/>
      <c r="F288" s="77"/>
      <c r="G288" s="87"/>
      <c r="H288" s="77"/>
      <c r="M288" s="66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</row>
    <row r="289" spans="1:25" s="72" customFormat="1" ht="15" thickBot="1" x14ac:dyDescent="0.25">
      <c r="A289" s="75" t="s">
        <v>190</v>
      </c>
      <c r="B289" s="94" t="s">
        <v>450</v>
      </c>
      <c r="D289" s="103">
        <f>D284+D286+D287</f>
        <v>22503501.939999998</v>
      </c>
      <c r="E289" s="87"/>
      <c r="F289" s="103">
        <f>F284+F286+F287</f>
        <v>4212185.8500000034</v>
      </c>
      <c r="G289" s="87"/>
      <c r="H289" s="103">
        <f>H284+H286+H287</f>
        <v>26715687.790000003</v>
      </c>
      <c r="M289" s="66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</row>
    <row r="290" spans="1:25" s="72" customFormat="1" ht="15" thickTop="1" x14ac:dyDescent="0.2">
      <c r="A290" s="75"/>
      <c r="B290" s="94"/>
      <c r="D290" s="77"/>
      <c r="E290" s="87"/>
      <c r="F290" s="77"/>
      <c r="G290" s="87"/>
      <c r="H290" s="77"/>
      <c r="M290" s="66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</row>
    <row r="291" spans="1:25" s="72" customFormat="1" ht="15" thickBot="1" x14ac:dyDescent="0.25">
      <c r="A291" s="75"/>
      <c r="B291" s="94" t="s">
        <v>382</v>
      </c>
      <c r="D291" s="102">
        <v>5922011</v>
      </c>
      <c r="E291" s="87"/>
      <c r="F291" s="102">
        <f>H291</f>
        <v>5922011</v>
      </c>
      <c r="G291" s="87"/>
      <c r="H291" s="101">
        <v>5922011</v>
      </c>
      <c r="M291" s="66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</row>
    <row r="292" spans="1:25" s="72" customFormat="1" ht="15" thickTop="1" x14ac:dyDescent="0.2">
      <c r="A292" s="75"/>
      <c r="B292" s="100"/>
      <c r="D292" s="80"/>
      <c r="E292" s="87"/>
      <c r="F292" s="80"/>
      <c r="G292" s="87"/>
      <c r="H292" s="80"/>
      <c r="M292" s="66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</row>
    <row r="293" spans="1:25" s="72" customFormat="1" ht="15.75" thickBot="1" x14ac:dyDescent="0.3">
      <c r="A293" s="75" t="s">
        <v>190</v>
      </c>
      <c r="B293" s="94" t="s">
        <v>449</v>
      </c>
      <c r="C293" s="92"/>
      <c r="D293" s="76">
        <f>IFERROR(+D289/D291,0)</f>
        <v>3.799976383022591</v>
      </c>
      <c r="E293" s="87"/>
      <c r="F293" s="76">
        <f>IFERROR(+F289/F291,0)</f>
        <v>0.71127626240478159</v>
      </c>
      <c r="G293" s="87"/>
      <c r="H293" s="76">
        <f>IFERROR(+H289/H291,0)</f>
        <v>4.5112526454273727</v>
      </c>
      <c r="M293" s="66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</row>
    <row r="294" spans="1:25" s="72" customFormat="1" ht="15" thickTop="1" x14ac:dyDescent="0.2">
      <c r="A294" s="75"/>
      <c r="B294" s="99"/>
      <c r="D294" s="80"/>
      <c r="E294" s="87"/>
      <c r="F294" s="80"/>
      <c r="G294" s="87"/>
      <c r="H294" s="80"/>
      <c r="M294" s="66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</row>
    <row r="295" spans="1:25" s="72" customFormat="1" ht="14.25" x14ac:dyDescent="0.2">
      <c r="A295" s="75" t="s">
        <v>190</v>
      </c>
      <c r="B295" s="94" t="s">
        <v>448</v>
      </c>
      <c r="D295" s="80"/>
      <c r="E295" s="87"/>
      <c r="F295" s="80"/>
      <c r="G295" s="87"/>
      <c r="H295" s="80"/>
      <c r="M295" s="66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</row>
    <row r="296" spans="1:25" s="72" customFormat="1" ht="14.25" hidden="1" x14ac:dyDescent="0.2">
      <c r="A296" s="75"/>
      <c r="B296" s="21" t="s">
        <v>447</v>
      </c>
      <c r="D296" s="80">
        <v>0</v>
      </c>
      <c r="E296" s="87"/>
      <c r="F296" s="80">
        <f>H296-D296</f>
        <v>0</v>
      </c>
      <c r="G296" s="87"/>
      <c r="H296" s="80">
        <v>0</v>
      </c>
      <c r="L296" s="65"/>
      <c r="M296" s="66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</row>
    <row r="297" spans="1:25" s="72" customFormat="1" ht="14.25" hidden="1" x14ac:dyDescent="0.2">
      <c r="A297" s="75"/>
      <c r="B297" s="21" t="s">
        <v>274</v>
      </c>
      <c r="D297" s="80">
        <v>0</v>
      </c>
      <c r="E297" s="87"/>
      <c r="F297" s="80">
        <f>H297-D297</f>
        <v>0</v>
      </c>
      <c r="G297" s="87"/>
      <c r="H297" s="80">
        <v>0</v>
      </c>
      <c r="L297" s="65"/>
      <c r="M297" s="66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</row>
    <row r="298" spans="1:25" s="72" customFormat="1" ht="14.25" hidden="1" x14ac:dyDescent="0.2">
      <c r="A298" s="75"/>
      <c r="B298" s="21" t="s">
        <v>407</v>
      </c>
      <c r="D298" s="80">
        <v>0</v>
      </c>
      <c r="E298" s="87"/>
      <c r="F298" s="80">
        <f>H298-D298</f>
        <v>0</v>
      </c>
      <c r="G298" s="87"/>
      <c r="H298" s="80">
        <v>0</v>
      </c>
      <c r="L298" s="65"/>
      <c r="M298" s="66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</row>
    <row r="299" spans="1:25" s="72" customFormat="1" ht="14.25" hidden="1" x14ac:dyDescent="0.2">
      <c r="A299" s="75"/>
      <c r="B299" s="21" t="s">
        <v>446</v>
      </c>
      <c r="D299" s="80">
        <v>0</v>
      </c>
      <c r="E299" s="87"/>
      <c r="F299" s="80">
        <f>H299-D299</f>
        <v>0</v>
      </c>
      <c r="G299" s="87"/>
      <c r="H299" s="80">
        <v>0</v>
      </c>
      <c r="L299" s="65"/>
      <c r="M299" s="66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</row>
    <row r="300" spans="1:25" s="72" customFormat="1" ht="14.25" hidden="1" x14ac:dyDescent="0.2">
      <c r="A300" s="75"/>
      <c r="B300" s="21" t="s">
        <v>445</v>
      </c>
      <c r="D300" s="80">
        <v>0</v>
      </c>
      <c r="E300" s="87"/>
      <c r="F300" s="80">
        <f>H300-D300</f>
        <v>0</v>
      </c>
      <c r="G300" s="87"/>
      <c r="H300" s="80">
        <v>0</v>
      </c>
      <c r="L300" s="65"/>
      <c r="M300" s="66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</row>
    <row r="301" spans="1:25" s="72" customFormat="1" ht="14.25" x14ac:dyDescent="0.2">
      <c r="A301" s="75"/>
      <c r="B301" s="21" t="s">
        <v>444</v>
      </c>
      <c r="D301" s="80">
        <v>-597338.81000000006</v>
      </c>
      <c r="E301" s="87"/>
      <c r="F301" s="80">
        <f>H301-D301</f>
        <v>79374.580000000075</v>
      </c>
      <c r="G301" s="87"/>
      <c r="H301" s="80">
        <v>-517964.23</v>
      </c>
      <c r="L301" s="65"/>
      <c r="M301" s="66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</row>
    <row r="302" spans="1:25" s="72" customFormat="1" ht="14.25" hidden="1" x14ac:dyDescent="0.2">
      <c r="A302" s="75"/>
      <c r="B302" s="21" t="s">
        <v>443</v>
      </c>
      <c r="D302" s="80">
        <v>0</v>
      </c>
      <c r="E302" s="87"/>
      <c r="F302" s="80"/>
      <c r="G302" s="87"/>
      <c r="H302" s="80">
        <v>0</v>
      </c>
      <c r="L302" s="65"/>
      <c r="M302" s="66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</row>
    <row r="303" spans="1:25" s="72" customFormat="1" ht="14.25" hidden="1" x14ac:dyDescent="0.2">
      <c r="A303" s="75"/>
      <c r="B303" s="21" t="s">
        <v>442</v>
      </c>
      <c r="D303" s="80">
        <v>0</v>
      </c>
      <c r="E303" s="87"/>
      <c r="F303" s="80">
        <f>H303-D303</f>
        <v>0</v>
      </c>
      <c r="G303" s="87"/>
      <c r="H303" s="80">
        <v>0</v>
      </c>
      <c r="L303" s="65"/>
      <c r="M303" s="66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</row>
    <row r="304" spans="1:25" s="72" customFormat="1" ht="14.25" hidden="1" x14ac:dyDescent="0.2">
      <c r="A304" s="75"/>
      <c r="B304" s="21" t="s">
        <v>441</v>
      </c>
      <c r="D304" s="80">
        <v>0</v>
      </c>
      <c r="E304" s="87"/>
      <c r="F304" s="80">
        <f>H304-D304</f>
        <v>0</v>
      </c>
      <c r="G304" s="87"/>
      <c r="H304" s="80">
        <v>0</v>
      </c>
      <c r="L304" s="65"/>
      <c r="M304" s="66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</row>
    <row r="305" spans="1:25" s="72" customFormat="1" ht="14.25" hidden="1" x14ac:dyDescent="0.2">
      <c r="A305" s="75"/>
      <c r="B305" s="21" t="s">
        <v>440</v>
      </c>
      <c r="D305" s="80">
        <v>0</v>
      </c>
      <c r="E305" s="87"/>
      <c r="F305" s="80">
        <f>H305-D305</f>
        <v>0</v>
      </c>
      <c r="G305" s="87"/>
      <c r="H305" s="80">
        <v>0</v>
      </c>
      <c r="L305" s="65"/>
      <c r="M305" s="66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</row>
    <row r="306" spans="1:25" s="72" customFormat="1" ht="14.25" hidden="1" x14ac:dyDescent="0.2">
      <c r="A306" s="75"/>
      <c r="B306" s="21" t="s">
        <v>439</v>
      </c>
      <c r="D306" s="80">
        <v>0</v>
      </c>
      <c r="E306" s="87"/>
      <c r="F306" s="80">
        <f>H306-D306</f>
        <v>0</v>
      </c>
      <c r="G306" s="87"/>
      <c r="H306" s="80">
        <v>0</v>
      </c>
      <c r="L306" s="65"/>
      <c r="M306" s="66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</row>
    <row r="307" spans="1:25" s="72" customFormat="1" ht="14.25" hidden="1" x14ac:dyDescent="0.2">
      <c r="A307" s="75"/>
      <c r="B307" s="21" t="s">
        <v>230</v>
      </c>
      <c r="D307" s="80">
        <v>0</v>
      </c>
      <c r="E307" s="87"/>
      <c r="F307" s="80">
        <f>H307-D307</f>
        <v>0</v>
      </c>
      <c r="G307" s="87"/>
      <c r="H307" s="80">
        <v>0</v>
      </c>
      <c r="L307" s="65"/>
      <c r="M307" s="66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</row>
    <row r="308" spans="1:25" s="72" customFormat="1" ht="14.25" hidden="1" x14ac:dyDescent="0.2">
      <c r="A308" s="75"/>
      <c r="B308" s="21" t="s">
        <v>438</v>
      </c>
      <c r="D308" s="80">
        <v>0</v>
      </c>
      <c r="E308" s="87"/>
      <c r="F308" s="80">
        <f>H308-D308</f>
        <v>0</v>
      </c>
      <c r="G308" s="87"/>
      <c r="H308" s="80">
        <v>0</v>
      </c>
      <c r="L308" s="65"/>
      <c r="M308" s="66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</row>
    <row r="309" spans="1:25" s="72" customFormat="1" ht="14.25" x14ac:dyDescent="0.2">
      <c r="A309" s="75"/>
      <c r="B309" s="21" t="s">
        <v>437</v>
      </c>
      <c r="D309" s="80">
        <v>958762.47</v>
      </c>
      <c r="E309" s="87"/>
      <c r="F309" s="80">
        <f>H309-D309</f>
        <v>0</v>
      </c>
      <c r="G309" s="87"/>
      <c r="H309" s="80">
        <v>958762.47</v>
      </c>
      <c r="L309" s="65"/>
      <c r="M309" s="66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</row>
    <row r="310" spans="1:25" s="72" customFormat="1" ht="15" x14ac:dyDescent="0.25">
      <c r="A310" s="75"/>
      <c r="B310" s="21" t="s">
        <v>436</v>
      </c>
      <c r="C310" s="92"/>
      <c r="D310" s="80">
        <v>0</v>
      </c>
      <c r="E310" s="87"/>
      <c r="F310" s="80">
        <f>H310-D310</f>
        <v>945.38</v>
      </c>
      <c r="G310" s="87"/>
      <c r="H310" s="80">
        <v>945.38</v>
      </c>
      <c r="L310" s="65"/>
      <c r="M310" s="66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</row>
    <row r="311" spans="1:25" s="72" customFormat="1" ht="15" x14ac:dyDescent="0.25">
      <c r="A311" s="75"/>
      <c r="B311" s="21" t="s">
        <v>435</v>
      </c>
      <c r="C311" s="92"/>
      <c r="D311" s="80">
        <v>-14666.679999999993</v>
      </c>
      <c r="E311" s="87"/>
      <c r="F311" s="80">
        <f>H311-D311</f>
        <v>-22000.010000000009</v>
      </c>
      <c r="G311" s="87"/>
      <c r="H311" s="80">
        <v>-36666.69</v>
      </c>
      <c r="L311" s="65"/>
      <c r="M311" s="66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</row>
    <row r="312" spans="1:25" s="72" customFormat="1" ht="15" x14ac:dyDescent="0.25">
      <c r="A312" s="75"/>
      <c r="B312" s="21" t="s">
        <v>434</v>
      </c>
      <c r="C312" s="92"/>
      <c r="D312" s="80">
        <v>32500.02</v>
      </c>
      <c r="E312" s="87"/>
      <c r="F312" s="80">
        <f>H312-D312</f>
        <v>5416.6700000000019</v>
      </c>
      <c r="G312" s="87"/>
      <c r="H312" s="80">
        <v>37916.69</v>
      </c>
      <c r="L312" s="65"/>
      <c r="M312" s="66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</row>
    <row r="313" spans="1:25" s="72" customFormat="1" ht="15" hidden="1" x14ac:dyDescent="0.25">
      <c r="A313" s="75"/>
      <c r="B313" s="21" t="s">
        <v>433</v>
      </c>
      <c r="C313" s="92"/>
      <c r="D313" s="80">
        <v>0</v>
      </c>
      <c r="E313" s="87"/>
      <c r="F313" s="80">
        <f>H313-D313</f>
        <v>0</v>
      </c>
      <c r="G313" s="87"/>
      <c r="H313" s="80">
        <v>0</v>
      </c>
      <c r="L313" s="65"/>
      <c r="M313" s="66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</row>
    <row r="314" spans="1:25" s="72" customFormat="1" ht="15" hidden="1" x14ac:dyDescent="0.25">
      <c r="A314" s="75"/>
      <c r="B314" s="21" t="s">
        <v>432</v>
      </c>
      <c r="C314" s="92"/>
      <c r="D314" s="80">
        <v>0</v>
      </c>
      <c r="E314" s="87"/>
      <c r="F314" s="80">
        <f>H314-D314</f>
        <v>0</v>
      </c>
      <c r="G314" s="87"/>
      <c r="H314" s="80">
        <v>0</v>
      </c>
      <c r="L314" s="65"/>
      <c r="M314" s="66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</row>
    <row r="315" spans="1:25" s="72" customFormat="1" ht="15" hidden="1" x14ac:dyDescent="0.25">
      <c r="A315" s="75"/>
      <c r="B315" s="21" t="s">
        <v>431</v>
      </c>
      <c r="C315" s="92"/>
      <c r="D315" s="80">
        <v>0</v>
      </c>
      <c r="E315" s="87"/>
      <c r="F315" s="80">
        <f>H315-D315</f>
        <v>0</v>
      </c>
      <c r="G315" s="87"/>
      <c r="H315" s="80">
        <v>0</v>
      </c>
      <c r="L315" s="65"/>
      <c r="M315" s="66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</row>
    <row r="316" spans="1:25" s="72" customFormat="1" ht="15" hidden="1" x14ac:dyDescent="0.25">
      <c r="A316" s="75"/>
      <c r="B316" s="21" t="s">
        <v>430</v>
      </c>
      <c r="C316" s="92"/>
      <c r="D316" s="80">
        <v>0</v>
      </c>
      <c r="E316" s="87"/>
      <c r="F316" s="80">
        <f>H316-D316</f>
        <v>0</v>
      </c>
      <c r="G316" s="87"/>
      <c r="H316" s="80">
        <v>0</v>
      </c>
      <c r="L316" s="65"/>
      <c r="M316" s="66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</row>
    <row r="317" spans="1:25" s="72" customFormat="1" ht="15" hidden="1" x14ac:dyDescent="0.25">
      <c r="A317" s="75"/>
      <c r="B317" s="21" t="s">
        <v>429</v>
      </c>
      <c r="C317" s="92"/>
      <c r="D317" s="80">
        <v>0</v>
      </c>
      <c r="E317" s="87"/>
      <c r="F317" s="80">
        <f>H317-D317</f>
        <v>0</v>
      </c>
      <c r="G317" s="87"/>
      <c r="H317" s="80">
        <v>0</v>
      </c>
      <c r="L317" s="65"/>
      <c r="M317" s="66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</row>
    <row r="318" spans="1:25" s="72" customFormat="1" ht="15" hidden="1" x14ac:dyDescent="0.25">
      <c r="A318" s="75"/>
      <c r="B318" s="21" t="s">
        <v>428</v>
      </c>
      <c r="C318" s="92"/>
      <c r="D318" s="80">
        <v>0</v>
      </c>
      <c r="E318" s="87"/>
      <c r="F318" s="80">
        <f>H318-D318</f>
        <v>0</v>
      </c>
      <c r="G318" s="87"/>
      <c r="H318" s="80">
        <v>0</v>
      </c>
      <c r="L318" s="65"/>
      <c r="M318" s="66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</row>
    <row r="319" spans="1:25" s="72" customFormat="1" ht="15" hidden="1" x14ac:dyDescent="0.25">
      <c r="A319" s="75"/>
      <c r="B319" s="21" t="s">
        <v>427</v>
      </c>
      <c r="C319" s="92"/>
      <c r="D319" s="80">
        <v>0</v>
      </c>
      <c r="E319" s="87"/>
      <c r="F319" s="80">
        <f>H319-D319</f>
        <v>0</v>
      </c>
      <c r="G319" s="87"/>
      <c r="H319" s="80">
        <v>0</v>
      </c>
      <c r="L319" s="65"/>
      <c r="M319" s="66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</row>
    <row r="320" spans="1:25" s="72" customFormat="1" ht="15" hidden="1" x14ac:dyDescent="0.25">
      <c r="A320" s="75"/>
      <c r="B320" s="21" t="s">
        <v>426</v>
      </c>
      <c r="C320" s="92"/>
      <c r="D320" s="80">
        <v>0</v>
      </c>
      <c r="E320" s="87"/>
      <c r="F320" s="80">
        <f>H320-D320</f>
        <v>0</v>
      </c>
      <c r="G320" s="87"/>
      <c r="H320" s="80">
        <v>0</v>
      </c>
      <c r="L320" s="65"/>
      <c r="M320" s="66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</row>
    <row r="321" spans="1:25" s="72" customFormat="1" ht="15" x14ac:dyDescent="0.25">
      <c r="A321" s="75"/>
      <c r="B321" s="21" t="s">
        <v>425</v>
      </c>
      <c r="C321" s="92"/>
      <c r="D321" s="80">
        <v>0</v>
      </c>
      <c r="E321" s="87"/>
      <c r="F321" s="80">
        <f>H321-D321</f>
        <v>3373.11</v>
      </c>
      <c r="G321" s="87"/>
      <c r="H321" s="80">
        <v>3373.11</v>
      </c>
      <c r="L321" s="65"/>
      <c r="M321" s="66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</row>
    <row r="322" spans="1:25" s="72" customFormat="1" ht="15" hidden="1" x14ac:dyDescent="0.25">
      <c r="A322" s="75"/>
      <c r="B322" s="21" t="s">
        <v>424</v>
      </c>
      <c r="C322" s="92"/>
      <c r="D322" s="80">
        <v>0</v>
      </c>
      <c r="E322" s="87"/>
      <c r="F322" s="80">
        <f>H322-D322</f>
        <v>0</v>
      </c>
      <c r="G322" s="87"/>
      <c r="H322" s="80">
        <v>0</v>
      </c>
      <c r="L322" s="65"/>
      <c r="M322" s="66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</row>
    <row r="323" spans="1:25" s="72" customFormat="1" ht="14.25" hidden="1" x14ac:dyDescent="0.2">
      <c r="A323" s="75"/>
      <c r="B323" s="21" t="s">
        <v>423</v>
      </c>
      <c r="D323" s="80">
        <v>0</v>
      </c>
      <c r="E323" s="87"/>
      <c r="F323" s="80">
        <f>H323-D323</f>
        <v>0</v>
      </c>
      <c r="G323" s="87"/>
      <c r="H323" s="80">
        <v>0</v>
      </c>
      <c r="L323" s="65"/>
      <c r="M323" s="66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</row>
    <row r="324" spans="1:25" s="72" customFormat="1" ht="14.25" hidden="1" x14ac:dyDescent="0.2">
      <c r="A324" s="75"/>
      <c r="B324" s="21" t="s">
        <v>422</v>
      </c>
      <c r="D324" s="80">
        <v>0</v>
      </c>
      <c r="E324" s="87"/>
      <c r="F324" s="80">
        <f>H324-D324</f>
        <v>0</v>
      </c>
      <c r="G324" s="87"/>
      <c r="H324" s="80">
        <v>0</v>
      </c>
      <c r="L324" s="65"/>
      <c r="M324" s="66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</row>
    <row r="325" spans="1:25" s="72" customFormat="1" ht="14.25" hidden="1" x14ac:dyDescent="0.2">
      <c r="A325" s="75"/>
      <c r="B325" s="21" t="s">
        <v>283</v>
      </c>
      <c r="D325" s="80">
        <v>0</v>
      </c>
      <c r="E325" s="87"/>
      <c r="F325" s="80">
        <f>H325-D325</f>
        <v>0</v>
      </c>
      <c r="G325" s="87"/>
      <c r="H325" s="80">
        <v>0</v>
      </c>
      <c r="L325" s="65"/>
      <c r="M325" s="66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</row>
    <row r="326" spans="1:25" s="72" customFormat="1" ht="14.25" hidden="1" x14ac:dyDescent="0.2">
      <c r="A326" s="98"/>
      <c r="B326" s="21" t="s">
        <v>421</v>
      </c>
      <c r="C326" s="96"/>
      <c r="D326" s="11">
        <v>0</v>
      </c>
      <c r="E326" s="97"/>
      <c r="F326" s="11">
        <f>H326-D326</f>
        <v>0</v>
      </c>
      <c r="G326" s="97"/>
      <c r="H326" s="11">
        <v>0</v>
      </c>
      <c r="L326" s="65"/>
      <c r="M326" s="66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</row>
    <row r="327" spans="1:25" s="72" customFormat="1" ht="14.25" hidden="1" x14ac:dyDescent="0.2">
      <c r="A327" s="75"/>
      <c r="B327" s="21" t="s">
        <v>420</v>
      </c>
      <c r="D327" s="80">
        <v>0</v>
      </c>
      <c r="E327" s="87"/>
      <c r="F327" s="80">
        <f>H327-D327</f>
        <v>0</v>
      </c>
      <c r="G327" s="87"/>
      <c r="H327" s="80">
        <v>0</v>
      </c>
      <c r="L327" s="65"/>
      <c r="M327" s="66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</row>
    <row r="328" spans="1:25" s="72" customFormat="1" ht="14.25" hidden="1" x14ac:dyDescent="0.2">
      <c r="A328" s="75"/>
      <c r="B328" s="21" t="s">
        <v>419</v>
      </c>
      <c r="D328" s="80">
        <v>0</v>
      </c>
      <c r="E328" s="87"/>
      <c r="F328" s="80">
        <f>H328-D328</f>
        <v>0</v>
      </c>
      <c r="G328" s="87"/>
      <c r="H328" s="80">
        <v>0</v>
      </c>
      <c r="L328" s="65"/>
      <c r="M328" s="66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</row>
    <row r="329" spans="1:25" s="72" customFormat="1" ht="14.25" hidden="1" x14ac:dyDescent="0.2">
      <c r="A329" s="75"/>
      <c r="B329" s="21" t="s">
        <v>418</v>
      </c>
      <c r="D329" s="80">
        <v>0</v>
      </c>
      <c r="E329" s="87"/>
      <c r="F329" s="80">
        <f>H329-D329</f>
        <v>0</v>
      </c>
      <c r="G329" s="87"/>
      <c r="H329" s="80">
        <v>0</v>
      </c>
      <c r="L329" s="65"/>
      <c r="M329" s="66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</row>
    <row r="330" spans="1:25" s="72" customFormat="1" ht="14.25" hidden="1" x14ac:dyDescent="0.2">
      <c r="A330" s="75"/>
      <c r="B330" s="21" t="s">
        <v>417</v>
      </c>
      <c r="D330" s="80">
        <v>0</v>
      </c>
      <c r="E330" s="87"/>
      <c r="F330" s="80">
        <f>H330-D330</f>
        <v>0</v>
      </c>
      <c r="G330" s="87"/>
      <c r="H330" s="80">
        <v>0</v>
      </c>
      <c r="L330" s="65"/>
      <c r="M330" s="66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</row>
    <row r="331" spans="1:25" s="72" customFormat="1" ht="14.25" hidden="1" x14ac:dyDescent="0.2">
      <c r="A331" s="75"/>
      <c r="B331" s="21" t="s">
        <v>405</v>
      </c>
      <c r="D331" s="80">
        <v>0</v>
      </c>
      <c r="E331" s="87"/>
      <c r="F331" s="80">
        <f>H331-D331</f>
        <v>0</v>
      </c>
      <c r="G331" s="87"/>
      <c r="H331" s="80">
        <v>0</v>
      </c>
      <c r="L331" s="65"/>
      <c r="M331" s="66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</row>
    <row r="332" spans="1:25" s="72" customFormat="1" ht="14.25" hidden="1" x14ac:dyDescent="0.2">
      <c r="A332" s="75"/>
      <c r="B332" s="21" t="s">
        <v>416</v>
      </c>
      <c r="D332" s="80">
        <v>0</v>
      </c>
      <c r="E332" s="87"/>
      <c r="F332" s="80">
        <f>H332-D332</f>
        <v>0</v>
      </c>
      <c r="G332" s="87"/>
      <c r="H332" s="80">
        <v>0</v>
      </c>
      <c r="L332" s="65"/>
      <c r="M332" s="66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</row>
    <row r="333" spans="1:25" s="72" customFormat="1" ht="14.25" hidden="1" x14ac:dyDescent="0.2">
      <c r="A333" s="75"/>
      <c r="B333" s="21" t="s">
        <v>103</v>
      </c>
      <c r="D333" s="80">
        <v>0</v>
      </c>
      <c r="E333" s="87"/>
      <c r="F333" s="80">
        <f>H333-D333</f>
        <v>0</v>
      </c>
      <c r="G333" s="87"/>
      <c r="H333" s="80">
        <v>0</v>
      </c>
      <c r="L333" s="65"/>
      <c r="M333" s="66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</row>
    <row r="334" spans="1:25" s="72" customFormat="1" ht="15" hidden="1" x14ac:dyDescent="0.25">
      <c r="A334" s="75"/>
      <c r="B334" s="21" t="s">
        <v>415</v>
      </c>
      <c r="C334" s="92"/>
      <c r="D334" s="77">
        <v>0</v>
      </c>
      <c r="E334" s="87"/>
      <c r="F334" s="80">
        <f>H334-D334</f>
        <v>0</v>
      </c>
      <c r="G334" s="87"/>
      <c r="H334" s="77">
        <v>0</v>
      </c>
      <c r="L334" s="66"/>
      <c r="M334" s="66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</row>
    <row r="335" spans="1:25" s="72" customFormat="1" ht="15" hidden="1" x14ac:dyDescent="0.25">
      <c r="A335" s="75"/>
      <c r="B335" s="21" t="s">
        <v>414</v>
      </c>
      <c r="C335" s="92"/>
      <c r="D335" s="77">
        <v>0</v>
      </c>
      <c r="E335" s="87"/>
      <c r="F335" s="80">
        <f>H335-D335</f>
        <v>0</v>
      </c>
      <c r="G335" s="87"/>
      <c r="H335" s="77">
        <v>0</v>
      </c>
      <c r="L335" s="66"/>
      <c r="M335" s="66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</row>
    <row r="336" spans="1:25" s="72" customFormat="1" ht="15" hidden="1" x14ac:dyDescent="0.25">
      <c r="A336" s="75"/>
      <c r="B336" s="21" t="s">
        <v>29</v>
      </c>
      <c r="C336" s="92"/>
      <c r="D336" s="77">
        <v>0</v>
      </c>
      <c r="E336" s="87"/>
      <c r="F336" s="80">
        <f>H336-D336</f>
        <v>0</v>
      </c>
      <c r="G336" s="87"/>
      <c r="H336" s="77">
        <v>0</v>
      </c>
      <c r="L336" s="66"/>
      <c r="M336" s="66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</row>
    <row r="337" spans="1:25" s="72" customFormat="1" ht="15" hidden="1" x14ac:dyDescent="0.25">
      <c r="A337" s="75"/>
      <c r="B337" s="21" t="s">
        <v>413</v>
      </c>
      <c r="C337" s="92"/>
      <c r="D337" s="77">
        <v>0</v>
      </c>
      <c r="E337" s="87"/>
      <c r="F337" s="80">
        <f>H337-D337</f>
        <v>0</v>
      </c>
      <c r="G337" s="87"/>
      <c r="H337" s="77">
        <v>0</v>
      </c>
      <c r="L337" s="66"/>
      <c r="M337" s="66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</row>
    <row r="338" spans="1:25" s="72" customFormat="1" ht="15" hidden="1" x14ac:dyDescent="0.25">
      <c r="A338" s="75"/>
      <c r="B338" s="21" t="s">
        <v>412</v>
      </c>
      <c r="C338" s="92"/>
      <c r="D338" s="77">
        <v>0</v>
      </c>
      <c r="E338" s="87"/>
      <c r="F338" s="80">
        <f>H338-D338</f>
        <v>0</v>
      </c>
      <c r="G338" s="87"/>
      <c r="H338" s="77">
        <v>0</v>
      </c>
      <c r="L338" s="66"/>
      <c r="M338" s="66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</row>
    <row r="339" spans="1:25" s="72" customFormat="1" ht="15" hidden="1" x14ac:dyDescent="0.25">
      <c r="A339" s="75"/>
      <c r="B339" s="21" t="s">
        <v>411</v>
      </c>
      <c r="C339" s="92"/>
      <c r="D339" s="77">
        <v>0</v>
      </c>
      <c r="E339" s="87"/>
      <c r="F339" s="80">
        <f>H339-D339</f>
        <v>0</v>
      </c>
      <c r="G339" s="87"/>
      <c r="H339" s="77">
        <v>0</v>
      </c>
      <c r="L339" s="66"/>
      <c r="M339" s="66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</row>
    <row r="340" spans="1:25" s="72" customFormat="1" ht="15" hidden="1" x14ac:dyDescent="0.25">
      <c r="A340" s="75"/>
      <c r="B340" s="21" t="s">
        <v>410</v>
      </c>
      <c r="C340" s="92"/>
      <c r="D340" s="77">
        <v>0</v>
      </c>
      <c r="E340" s="87"/>
      <c r="F340" s="80">
        <f>H340-D340</f>
        <v>0</v>
      </c>
      <c r="G340" s="87"/>
      <c r="H340" s="77">
        <v>0</v>
      </c>
      <c r="L340" s="66"/>
      <c r="M340" s="66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</row>
    <row r="341" spans="1:25" s="72" customFormat="1" ht="15" hidden="1" x14ac:dyDescent="0.25">
      <c r="A341" s="75"/>
      <c r="B341" s="21" t="s">
        <v>410</v>
      </c>
      <c r="C341" s="92"/>
      <c r="D341" s="77">
        <v>0</v>
      </c>
      <c r="E341" s="87"/>
      <c r="F341" s="80">
        <f>H341-D341</f>
        <v>0</v>
      </c>
      <c r="G341" s="87"/>
      <c r="H341" s="77">
        <v>0</v>
      </c>
      <c r="L341" s="66"/>
      <c r="M341" s="66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</row>
    <row r="342" spans="1:25" s="72" customFormat="1" ht="15" hidden="1" x14ac:dyDescent="0.25">
      <c r="A342" s="75"/>
      <c r="B342" s="21" t="s">
        <v>410</v>
      </c>
      <c r="C342" s="92"/>
      <c r="D342" s="77">
        <v>0</v>
      </c>
      <c r="E342" s="87"/>
      <c r="F342" s="80">
        <f>H342-D342</f>
        <v>0</v>
      </c>
      <c r="G342" s="87"/>
      <c r="H342" s="77">
        <v>0</v>
      </c>
      <c r="L342" s="66"/>
      <c r="M342" s="66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</row>
    <row r="343" spans="1:25" s="72" customFormat="1" ht="15" hidden="1" x14ac:dyDescent="0.25">
      <c r="A343" s="75"/>
      <c r="B343" s="21" t="s">
        <v>410</v>
      </c>
      <c r="C343" s="92"/>
      <c r="D343" s="77">
        <v>0</v>
      </c>
      <c r="E343" s="87"/>
      <c r="F343" s="80">
        <f>H343-D343</f>
        <v>0</v>
      </c>
      <c r="G343" s="87"/>
      <c r="H343" s="77">
        <v>0</v>
      </c>
      <c r="L343" s="66"/>
      <c r="M343" s="66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</row>
    <row r="344" spans="1:25" s="72" customFormat="1" ht="14.25" x14ac:dyDescent="0.2">
      <c r="A344" s="75" t="s">
        <v>190</v>
      </c>
      <c r="B344" s="96"/>
      <c r="D344" s="89">
        <f>SUM(D296:D343)</f>
        <v>379256.99999999994</v>
      </c>
      <c r="E344" s="87"/>
      <c r="F344" s="89">
        <f>SUM(F296:F343)</f>
        <v>67109.730000000069</v>
      </c>
      <c r="G344" s="87"/>
      <c r="H344" s="89">
        <f>SUM(H296:H343)</f>
        <v>446366.73</v>
      </c>
      <c r="L344" s="65"/>
      <c r="M344" s="66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</row>
    <row r="345" spans="1:25" s="72" customFormat="1" ht="15" x14ac:dyDescent="0.25">
      <c r="A345" s="75" t="s">
        <v>190</v>
      </c>
      <c r="B345" s="94" t="s">
        <v>408</v>
      </c>
      <c r="C345" s="92"/>
      <c r="D345" s="77"/>
      <c r="E345" s="87"/>
      <c r="F345" s="77"/>
      <c r="G345" s="87"/>
      <c r="H345" s="77"/>
      <c r="L345" s="66"/>
      <c r="M345" s="66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</row>
    <row r="346" spans="1:25" s="72" customFormat="1" ht="15" hidden="1" x14ac:dyDescent="0.25">
      <c r="A346" s="75"/>
      <c r="B346" s="21" t="s">
        <v>88</v>
      </c>
      <c r="C346" s="92"/>
      <c r="D346" s="80">
        <v>0</v>
      </c>
      <c r="E346" s="87"/>
      <c r="F346" s="80">
        <f>H346-D346</f>
        <v>0</v>
      </c>
      <c r="G346" s="87"/>
      <c r="H346" s="80">
        <v>0</v>
      </c>
      <c r="L346" s="66"/>
      <c r="M346" s="66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</row>
    <row r="347" spans="1:25" s="72" customFormat="1" ht="15" hidden="1" x14ac:dyDescent="0.25">
      <c r="A347" s="75"/>
      <c r="B347" s="21" t="s">
        <v>393</v>
      </c>
      <c r="C347" s="92"/>
      <c r="D347" s="80">
        <v>0</v>
      </c>
      <c r="E347" s="87"/>
      <c r="F347" s="80">
        <f>H347-D347</f>
        <v>0</v>
      </c>
      <c r="G347" s="87"/>
      <c r="H347" s="80">
        <v>0</v>
      </c>
      <c r="L347" s="66"/>
      <c r="M347" s="66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</row>
    <row r="348" spans="1:25" s="72" customFormat="1" ht="15" hidden="1" x14ac:dyDescent="0.25">
      <c r="A348" s="75"/>
      <c r="B348" s="21" t="s">
        <v>407</v>
      </c>
      <c r="C348" s="92"/>
      <c r="D348" s="80">
        <v>0</v>
      </c>
      <c r="E348" s="87"/>
      <c r="F348" s="80">
        <f>H348-D348</f>
        <v>0</v>
      </c>
      <c r="G348" s="87"/>
      <c r="H348" s="80">
        <v>0</v>
      </c>
      <c r="L348" s="66"/>
      <c r="M348" s="66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</row>
    <row r="349" spans="1:25" s="72" customFormat="1" ht="14.25" hidden="1" x14ac:dyDescent="0.2">
      <c r="A349" s="75"/>
      <c r="B349" s="21" t="s">
        <v>401</v>
      </c>
      <c r="D349" s="80">
        <v>0</v>
      </c>
      <c r="E349" s="87"/>
      <c r="F349" s="80">
        <f>H349-D349</f>
        <v>0</v>
      </c>
      <c r="G349" s="87"/>
      <c r="H349" s="80">
        <v>0</v>
      </c>
      <c r="L349" s="65"/>
      <c r="M349" s="66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</row>
    <row r="350" spans="1:25" s="72" customFormat="1" ht="15" hidden="1" x14ac:dyDescent="0.25">
      <c r="A350" s="75"/>
      <c r="B350" s="21" t="s">
        <v>406</v>
      </c>
      <c r="C350" s="92"/>
      <c r="D350" s="80">
        <v>0</v>
      </c>
      <c r="E350" s="87"/>
      <c r="F350" s="80">
        <f>H350-D350</f>
        <v>0</v>
      </c>
      <c r="G350" s="87"/>
      <c r="H350" s="80">
        <v>0</v>
      </c>
      <c r="L350" s="66"/>
      <c r="M350" s="66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</row>
    <row r="351" spans="1:25" s="72" customFormat="1" ht="15" hidden="1" x14ac:dyDescent="0.25">
      <c r="A351" s="75"/>
      <c r="B351" s="21" t="s">
        <v>405</v>
      </c>
      <c r="C351" s="92"/>
      <c r="D351" s="80">
        <v>0</v>
      </c>
      <c r="E351" s="87"/>
      <c r="F351" s="80">
        <f>H351-D351</f>
        <v>0</v>
      </c>
      <c r="G351" s="87"/>
      <c r="H351" s="80">
        <v>0</v>
      </c>
      <c r="L351" s="66"/>
      <c r="M351" s="66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</row>
    <row r="352" spans="1:25" s="72" customFormat="1" ht="15" hidden="1" x14ac:dyDescent="0.25">
      <c r="A352" s="75"/>
      <c r="B352" s="21" t="s">
        <v>404</v>
      </c>
      <c r="C352" s="92"/>
      <c r="D352" s="80">
        <v>0</v>
      </c>
      <c r="E352" s="87"/>
      <c r="F352" s="80">
        <f>H352-D352</f>
        <v>0</v>
      </c>
      <c r="G352" s="87"/>
      <c r="H352" s="80">
        <v>0</v>
      </c>
      <c r="L352" s="66"/>
      <c r="M352" s="66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</row>
    <row r="353" spans="1:25" s="72" customFormat="1" ht="15" hidden="1" x14ac:dyDescent="0.25">
      <c r="A353" s="75"/>
      <c r="B353" s="21" t="s">
        <v>403</v>
      </c>
      <c r="C353" s="92"/>
      <c r="D353" s="80">
        <v>0</v>
      </c>
      <c r="E353" s="87"/>
      <c r="F353" s="80">
        <f>H353-D353</f>
        <v>0</v>
      </c>
      <c r="G353" s="87"/>
      <c r="H353" s="80">
        <v>0</v>
      </c>
      <c r="L353" s="66"/>
      <c r="M353" s="66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</row>
    <row r="354" spans="1:25" s="72" customFormat="1" ht="15" hidden="1" x14ac:dyDescent="0.25">
      <c r="A354" s="75"/>
      <c r="B354" s="21" t="s">
        <v>402</v>
      </c>
      <c r="C354" s="92"/>
      <c r="D354" s="80">
        <v>0</v>
      </c>
      <c r="E354" s="87"/>
      <c r="F354" s="80">
        <f>H354-D354</f>
        <v>0</v>
      </c>
      <c r="G354" s="87"/>
      <c r="H354" s="80">
        <v>0</v>
      </c>
      <c r="L354" s="66"/>
      <c r="M354" s="66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</row>
    <row r="355" spans="1:25" s="72" customFormat="1" ht="15" hidden="1" x14ac:dyDescent="0.25">
      <c r="A355" s="75"/>
      <c r="B355" s="21" t="s">
        <v>401</v>
      </c>
      <c r="C355" s="92"/>
      <c r="D355" s="80">
        <v>0</v>
      </c>
      <c r="E355" s="87"/>
      <c r="F355" s="80">
        <f>H355-D355</f>
        <v>0</v>
      </c>
      <c r="G355" s="87"/>
      <c r="H355" s="80">
        <v>0</v>
      </c>
      <c r="L355" s="66"/>
      <c r="M355" s="66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</row>
    <row r="356" spans="1:25" s="72" customFormat="1" ht="14.25" hidden="1" x14ac:dyDescent="0.2">
      <c r="A356" s="75"/>
      <c r="B356" s="21" t="s">
        <v>400</v>
      </c>
      <c r="D356" s="80">
        <v>0</v>
      </c>
      <c r="E356" s="87"/>
      <c r="F356" s="80">
        <f>H356-D356</f>
        <v>0</v>
      </c>
      <c r="G356" s="87"/>
      <c r="H356" s="80">
        <v>0</v>
      </c>
      <c r="L356" s="65"/>
      <c r="M356" s="66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</row>
    <row r="357" spans="1:25" s="72" customFormat="1" ht="14.25" hidden="1" x14ac:dyDescent="0.2">
      <c r="A357" s="75"/>
      <c r="B357" s="21" t="s">
        <v>399</v>
      </c>
      <c r="D357" s="80">
        <v>0</v>
      </c>
      <c r="E357" s="87"/>
      <c r="F357" s="80">
        <f>H357-D357</f>
        <v>0</v>
      </c>
      <c r="G357" s="87"/>
      <c r="H357" s="80">
        <v>0</v>
      </c>
      <c r="L357" s="65"/>
      <c r="M357" s="66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</row>
    <row r="358" spans="1:25" s="72" customFormat="1" ht="14.25" x14ac:dyDescent="0.2">
      <c r="A358" s="75"/>
      <c r="B358" s="21" t="s">
        <v>398</v>
      </c>
      <c r="D358" s="80">
        <v>12119.820000000007</v>
      </c>
      <c r="E358" s="87"/>
      <c r="F358" s="80">
        <f>H358-D358</f>
        <v>16844.919999999984</v>
      </c>
      <c r="G358" s="87"/>
      <c r="H358" s="80">
        <v>28964.739999999991</v>
      </c>
      <c r="L358" s="65"/>
      <c r="M358" s="66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</row>
    <row r="359" spans="1:25" s="72" customFormat="1" ht="14.25" hidden="1" x14ac:dyDescent="0.2">
      <c r="A359" s="75"/>
      <c r="B359" s="21" t="s">
        <v>397</v>
      </c>
      <c r="D359" s="80">
        <v>0</v>
      </c>
      <c r="E359" s="87"/>
      <c r="F359" s="80">
        <f>H359-D359</f>
        <v>0</v>
      </c>
      <c r="G359" s="87"/>
      <c r="H359" s="80">
        <v>0</v>
      </c>
      <c r="M359" s="66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</row>
    <row r="360" spans="1:25" s="72" customFormat="1" ht="14.25" hidden="1" x14ac:dyDescent="0.2">
      <c r="A360" s="75"/>
      <c r="B360" s="21" t="s">
        <v>396</v>
      </c>
      <c r="D360" s="80">
        <v>0</v>
      </c>
      <c r="E360" s="87"/>
      <c r="F360" s="80">
        <f>H360-D360</f>
        <v>0</v>
      </c>
      <c r="G360" s="87"/>
      <c r="H360" s="80">
        <v>0</v>
      </c>
      <c r="M360" s="66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</row>
    <row r="361" spans="1:25" s="72" customFormat="1" ht="14.25" hidden="1" x14ac:dyDescent="0.2">
      <c r="A361" s="75"/>
      <c r="B361" s="21" t="s">
        <v>395</v>
      </c>
      <c r="D361" s="80">
        <v>0</v>
      </c>
      <c r="E361" s="87"/>
      <c r="F361" s="80">
        <f>H361-D361</f>
        <v>0</v>
      </c>
      <c r="G361" s="87"/>
      <c r="H361" s="80">
        <v>0</v>
      </c>
      <c r="L361" s="65"/>
      <c r="M361" s="66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</row>
    <row r="362" spans="1:25" s="72" customFormat="1" ht="14.25" hidden="1" x14ac:dyDescent="0.2">
      <c r="A362" s="75"/>
      <c r="B362" s="21" t="s">
        <v>394</v>
      </c>
      <c r="D362" s="80">
        <v>0</v>
      </c>
      <c r="E362" s="87"/>
      <c r="F362" s="80">
        <f>H362-D362</f>
        <v>0</v>
      </c>
      <c r="G362" s="87"/>
      <c r="H362" s="80">
        <v>0</v>
      </c>
      <c r="L362" s="65"/>
      <c r="M362" s="66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</row>
    <row r="363" spans="1:25" s="72" customFormat="1" ht="14.25" hidden="1" x14ac:dyDescent="0.2">
      <c r="A363" s="75"/>
      <c r="B363" s="21" t="s">
        <v>393</v>
      </c>
      <c r="D363" s="80">
        <v>0</v>
      </c>
      <c r="E363" s="87"/>
      <c r="F363" s="80">
        <f>H363-D363</f>
        <v>0</v>
      </c>
      <c r="G363" s="87"/>
      <c r="H363" s="80">
        <v>0</v>
      </c>
      <c r="L363" s="65"/>
      <c r="M363" s="66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</row>
    <row r="364" spans="1:25" s="72" customFormat="1" ht="14.25" hidden="1" x14ac:dyDescent="0.2">
      <c r="A364" s="75"/>
      <c r="B364" s="21" t="s">
        <v>392</v>
      </c>
      <c r="D364" s="80">
        <v>0</v>
      </c>
      <c r="E364" s="87"/>
      <c r="F364" s="80">
        <f>H364-D364</f>
        <v>0</v>
      </c>
      <c r="G364" s="87"/>
      <c r="H364" s="80">
        <v>0</v>
      </c>
      <c r="L364" s="65"/>
      <c r="M364" s="66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</row>
    <row r="365" spans="1:25" s="72" customFormat="1" ht="14.25" hidden="1" x14ac:dyDescent="0.2">
      <c r="A365" s="75"/>
      <c r="B365" s="21" t="s">
        <v>391</v>
      </c>
      <c r="D365" s="80">
        <v>0</v>
      </c>
      <c r="E365" s="87"/>
      <c r="F365" s="80">
        <f>H365-D365</f>
        <v>0</v>
      </c>
      <c r="G365" s="87"/>
      <c r="H365" s="80">
        <v>0</v>
      </c>
      <c r="L365" s="65"/>
      <c r="M365" s="66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</row>
    <row r="366" spans="1:25" s="72" customFormat="1" ht="14.25" hidden="1" x14ac:dyDescent="0.2">
      <c r="A366" s="75"/>
      <c r="B366" s="21" t="s">
        <v>390</v>
      </c>
      <c r="D366" s="80">
        <v>0</v>
      </c>
      <c r="E366" s="87"/>
      <c r="F366" s="80">
        <f>H366-D366</f>
        <v>0</v>
      </c>
      <c r="G366" s="87"/>
      <c r="H366" s="80">
        <v>0</v>
      </c>
      <c r="L366" s="93"/>
      <c r="M366" s="66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</row>
    <row r="367" spans="1:25" s="72" customFormat="1" ht="14.25" hidden="1" x14ac:dyDescent="0.2">
      <c r="A367" s="75"/>
      <c r="B367" s="91" t="s">
        <v>389</v>
      </c>
      <c r="D367" s="80">
        <v>0</v>
      </c>
      <c r="E367" s="87"/>
      <c r="F367" s="80">
        <f>H367-D367</f>
        <v>0</v>
      </c>
      <c r="G367" s="87"/>
      <c r="H367" s="80">
        <v>0</v>
      </c>
      <c r="L367" s="65"/>
      <c r="M367" s="66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</row>
    <row r="368" spans="1:25" s="72" customFormat="1" ht="14.25" hidden="1" x14ac:dyDescent="0.2">
      <c r="A368" s="75"/>
      <c r="B368" s="91" t="s">
        <v>388</v>
      </c>
      <c r="D368" s="80">
        <v>0</v>
      </c>
      <c r="E368" s="87"/>
      <c r="F368" s="80">
        <f>H368-D368</f>
        <v>0</v>
      </c>
      <c r="G368" s="87"/>
      <c r="H368" s="80">
        <v>0</v>
      </c>
      <c r="L368" s="65"/>
      <c r="M368" s="66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</row>
    <row r="369" spans="1:25" s="72" customFormat="1" ht="15" hidden="1" x14ac:dyDescent="0.25">
      <c r="A369" s="75"/>
      <c r="B369" s="21" t="s">
        <v>387</v>
      </c>
      <c r="C369" s="92"/>
      <c r="D369" s="80">
        <v>0</v>
      </c>
      <c r="E369" s="87"/>
      <c r="F369" s="80">
        <f>H369-D369</f>
        <v>0</v>
      </c>
      <c r="G369" s="87"/>
      <c r="H369" s="80">
        <v>0</v>
      </c>
      <c r="L369" s="66"/>
      <c r="M369" s="66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</row>
    <row r="370" spans="1:25" hidden="1" x14ac:dyDescent="0.2">
      <c r="B370" s="91" t="s">
        <v>274</v>
      </c>
      <c r="D370" s="67">
        <v>0</v>
      </c>
      <c r="F370" s="80">
        <f>H370-D370</f>
        <v>0</v>
      </c>
      <c r="H370" s="67">
        <v>0</v>
      </c>
    </row>
    <row r="371" spans="1:25" hidden="1" x14ac:dyDescent="0.2">
      <c r="B371" s="91" t="s">
        <v>386</v>
      </c>
      <c r="D371" s="67">
        <v>0</v>
      </c>
      <c r="F371" s="80">
        <f>H371-D371</f>
        <v>0</v>
      </c>
      <c r="H371" s="67">
        <v>0</v>
      </c>
    </row>
    <row r="372" spans="1:25" hidden="1" x14ac:dyDescent="0.2">
      <c r="B372" s="91" t="s">
        <v>244</v>
      </c>
      <c r="D372" s="67">
        <v>0</v>
      </c>
      <c r="F372" s="80">
        <f>H372-D372</f>
        <v>0</v>
      </c>
      <c r="H372" s="67">
        <v>0</v>
      </c>
    </row>
    <row r="373" spans="1:25" hidden="1" x14ac:dyDescent="0.2">
      <c r="B373" s="91" t="s">
        <v>385</v>
      </c>
      <c r="D373" s="67">
        <v>0</v>
      </c>
      <c r="F373" s="80">
        <f>H373-D373</f>
        <v>0</v>
      </c>
      <c r="H373" s="67">
        <v>0</v>
      </c>
    </row>
    <row r="374" spans="1:25" s="72" customFormat="1" ht="14.25" x14ac:dyDescent="0.2">
      <c r="A374" s="75" t="s">
        <v>190</v>
      </c>
      <c r="D374" s="89">
        <f>SUM(D346:D373)</f>
        <v>12119.820000000007</v>
      </c>
      <c r="E374" s="87"/>
      <c r="F374" s="89">
        <f>H374-D374</f>
        <v>16844.919999999984</v>
      </c>
      <c r="G374" s="87"/>
      <c r="H374" s="89">
        <f>SUM(H346:H373)</f>
        <v>28964.739999999991</v>
      </c>
      <c r="K374" s="66"/>
      <c r="L374" s="66"/>
      <c r="M374" s="66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</row>
    <row r="375" spans="1:25" s="72" customFormat="1" ht="14.25" x14ac:dyDescent="0.2">
      <c r="A375" s="75"/>
      <c r="B375" s="88"/>
      <c r="C375" s="88"/>
      <c r="D375" s="77"/>
      <c r="E375" s="87"/>
      <c r="F375" s="14"/>
      <c r="G375" s="87"/>
      <c r="H375" s="77"/>
      <c r="K375" s="66"/>
      <c r="L375" s="66"/>
      <c r="M375" s="66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</row>
    <row r="376" spans="1:25" s="72" customFormat="1" ht="15" thickBot="1" x14ac:dyDescent="0.25">
      <c r="A376" s="75" t="s">
        <v>190</v>
      </c>
      <c r="B376" s="86" t="s">
        <v>383</v>
      </c>
      <c r="C376" s="78"/>
      <c r="D376" s="85">
        <f>+D374+D344+D289</f>
        <v>22894878.759999998</v>
      </c>
      <c r="E376" s="77"/>
      <c r="F376" s="85">
        <f>+F374+F344+F289</f>
        <v>4296140.5000000037</v>
      </c>
      <c r="G376" s="77"/>
      <c r="H376" s="85">
        <f>+H374+H344+H289</f>
        <v>27191019.260000002</v>
      </c>
      <c r="K376" s="84"/>
      <c r="L376" s="66"/>
      <c r="M376" s="66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</row>
    <row r="377" spans="1:25" s="72" customFormat="1" ht="15" thickTop="1" x14ac:dyDescent="0.2">
      <c r="A377" s="75"/>
      <c r="B377" s="64"/>
      <c r="C377" s="64"/>
      <c r="D377" s="77"/>
      <c r="E377" s="77"/>
      <c r="F377" s="14"/>
      <c r="G377" s="77"/>
      <c r="H377" s="77"/>
      <c r="K377" s="66"/>
      <c r="L377" s="66"/>
      <c r="M377" s="66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</row>
    <row r="378" spans="1:25" s="72" customFormat="1" ht="14.25" x14ac:dyDescent="0.2">
      <c r="A378" s="75" t="s">
        <v>190</v>
      </c>
      <c r="B378" s="64" t="s">
        <v>382</v>
      </c>
      <c r="C378" s="64"/>
      <c r="D378" s="82">
        <f>D291</f>
        <v>5922011</v>
      </c>
      <c r="E378" s="77"/>
      <c r="F378" s="83">
        <f>F291</f>
        <v>5922011</v>
      </c>
      <c r="G378" s="77"/>
      <c r="H378" s="82">
        <f>H291</f>
        <v>5922011</v>
      </c>
      <c r="K378" s="66"/>
      <c r="L378" s="66"/>
      <c r="M378" s="66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</row>
    <row r="379" spans="1:25" s="72" customFormat="1" ht="14.25" x14ac:dyDescent="0.2">
      <c r="A379" s="75"/>
      <c r="B379" s="81"/>
      <c r="C379" s="64"/>
      <c r="D379" s="80"/>
      <c r="E379" s="77"/>
      <c r="F379" s="11"/>
      <c r="G379" s="77"/>
      <c r="H379" s="80"/>
      <c r="K379" s="66"/>
      <c r="L379" s="66"/>
      <c r="M379" s="66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</row>
    <row r="380" spans="1:25" s="72" customFormat="1" ht="15" thickBot="1" x14ac:dyDescent="0.25">
      <c r="A380" s="75" t="s">
        <v>190</v>
      </c>
      <c r="B380" s="79" t="s">
        <v>381</v>
      </c>
      <c r="C380" s="78"/>
      <c r="D380" s="76">
        <f>IFERROR(+D376/D378,0)</f>
        <v>3.8660648823516199</v>
      </c>
      <c r="E380" s="77"/>
      <c r="F380" s="76">
        <f>IFERROR(+F376/F378,0)</f>
        <v>0.72545297534908393</v>
      </c>
      <c r="G380" s="77"/>
      <c r="H380" s="76">
        <f>IFERROR(+H376/H378,0)</f>
        <v>4.5915178577007039</v>
      </c>
      <c r="K380" s="66"/>
      <c r="L380" s="66"/>
      <c r="M380" s="66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</row>
    <row r="381" spans="1:25" s="72" customFormat="1" ht="15" thickTop="1" x14ac:dyDescent="0.2">
      <c r="A381" s="75"/>
      <c r="D381" s="67"/>
      <c r="E381" s="73"/>
      <c r="F381" s="67"/>
      <c r="G381" s="73"/>
      <c r="H381" s="67"/>
      <c r="M381" s="66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</row>
    <row r="382" spans="1:25" s="72" customFormat="1" ht="15" x14ac:dyDescent="0.25">
      <c r="A382" s="74"/>
      <c r="D382" s="67"/>
      <c r="E382" s="73"/>
      <c r="F382" s="67"/>
      <c r="G382" s="73"/>
      <c r="H382" s="67"/>
      <c r="M382" s="66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</row>
    <row r="383" spans="1:25" x14ac:dyDescent="0.2">
      <c r="A383" s="71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</row>
    <row r="384" spans="1:25" x14ac:dyDescent="0.2">
      <c r="A384" s="71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</row>
    <row r="386" spans="11:25" x14ac:dyDescent="0.2"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</row>
    <row r="387" spans="11:25" x14ac:dyDescent="0.2"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</row>
    <row r="388" spans="11:25" x14ac:dyDescent="0.2"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</row>
    <row r="389" spans="11:25" x14ac:dyDescent="0.2"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</row>
    <row r="390" spans="11:25" x14ac:dyDescent="0.2"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</row>
    <row r="391" spans="11:25" x14ac:dyDescent="0.2"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</row>
    <row r="392" spans="11:25" x14ac:dyDescent="0.2"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</row>
    <row r="393" spans="11:25" x14ac:dyDescent="0.2"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</row>
    <row r="394" spans="11:25" x14ac:dyDescent="0.2"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</row>
    <row r="395" spans="11:25" x14ac:dyDescent="0.2"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</row>
    <row r="396" spans="11:25" x14ac:dyDescent="0.2"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</row>
    <row r="397" spans="11:25" x14ac:dyDescent="0.2"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</row>
    <row r="398" spans="11:25" x14ac:dyDescent="0.2"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</row>
    <row r="399" spans="11:25" x14ac:dyDescent="0.2"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</row>
    <row r="400" spans="11:25" x14ac:dyDescent="0.2"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</row>
    <row r="407" spans="4:25" x14ac:dyDescent="0.2">
      <c r="D407" s="70"/>
      <c r="E407" s="70"/>
      <c r="F407" s="70"/>
      <c r="G407" s="70"/>
      <c r="H407" s="70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</row>
    <row r="408" spans="4:25" x14ac:dyDescent="0.2">
      <c r="D408" s="70"/>
      <c r="E408" s="70"/>
      <c r="F408" s="70"/>
      <c r="G408" s="70"/>
      <c r="H408" s="70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</row>
    <row r="409" spans="4:25" x14ac:dyDescent="0.2">
      <c r="D409" s="70"/>
      <c r="E409" s="70"/>
      <c r="F409" s="70"/>
      <c r="G409" s="70"/>
      <c r="H409" s="70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</row>
    <row r="410" spans="4:25" x14ac:dyDescent="0.2">
      <c r="D410" s="70"/>
      <c r="E410" s="70"/>
      <c r="F410" s="70"/>
      <c r="G410" s="70"/>
      <c r="H410" s="70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</row>
    <row r="411" spans="4:25" x14ac:dyDescent="0.2">
      <c r="D411" s="70"/>
      <c r="E411" s="70"/>
      <c r="F411" s="70"/>
      <c r="G411" s="70"/>
      <c r="H411" s="70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</row>
    <row r="412" spans="4:25" x14ac:dyDescent="0.2">
      <c r="D412" s="70"/>
      <c r="E412" s="70"/>
      <c r="F412" s="70"/>
      <c r="G412" s="70"/>
      <c r="H412" s="70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</row>
    <row r="413" spans="4:25" x14ac:dyDescent="0.2">
      <c r="D413" s="70"/>
      <c r="E413" s="70"/>
      <c r="F413" s="70"/>
      <c r="G413" s="70"/>
      <c r="H413" s="70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</row>
    <row r="414" spans="4:25" x14ac:dyDescent="0.2">
      <c r="D414" s="70"/>
      <c r="E414" s="70"/>
      <c r="F414" s="70"/>
      <c r="G414" s="70"/>
      <c r="H414" s="70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</row>
    <row r="415" spans="4:25" x14ac:dyDescent="0.2">
      <c r="D415" s="70"/>
      <c r="E415" s="70"/>
      <c r="F415" s="70"/>
      <c r="G415" s="70"/>
      <c r="H415" s="70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</row>
    <row r="416" spans="4:25" x14ac:dyDescent="0.2">
      <c r="D416" s="70"/>
      <c r="E416" s="70"/>
      <c r="F416" s="70"/>
      <c r="G416" s="70"/>
      <c r="H416" s="70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</row>
    <row r="417" spans="4:25" x14ac:dyDescent="0.2">
      <c r="D417" s="70"/>
      <c r="E417" s="70"/>
      <c r="F417" s="70"/>
      <c r="G417" s="70"/>
      <c r="H417" s="70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</row>
    <row r="418" spans="4:25" x14ac:dyDescent="0.2">
      <c r="D418" s="70"/>
      <c r="E418" s="70"/>
      <c r="F418" s="70"/>
      <c r="G418" s="70"/>
      <c r="H418" s="70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</row>
    <row r="419" spans="4:25" x14ac:dyDescent="0.2">
      <c r="D419" s="70"/>
      <c r="E419" s="70"/>
      <c r="F419" s="70"/>
      <c r="G419" s="70"/>
      <c r="H419" s="70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</row>
    <row r="420" spans="4:25" x14ac:dyDescent="0.2">
      <c r="D420" s="70"/>
      <c r="E420" s="70"/>
      <c r="F420" s="70"/>
      <c r="G420" s="70"/>
      <c r="H420" s="70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</row>
    <row r="421" spans="4:25" x14ac:dyDescent="0.2">
      <c r="D421" s="70"/>
      <c r="E421" s="70"/>
      <c r="F421" s="70"/>
      <c r="G421" s="70"/>
      <c r="H421" s="70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</row>
    <row r="422" spans="4:25" x14ac:dyDescent="0.2">
      <c r="D422" s="70"/>
      <c r="E422" s="70"/>
      <c r="F422" s="70"/>
      <c r="G422" s="70"/>
      <c r="H422" s="70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</row>
    <row r="423" spans="4:25" x14ac:dyDescent="0.2">
      <c r="D423" s="70"/>
      <c r="E423" s="70"/>
      <c r="F423" s="70"/>
      <c r="G423" s="70"/>
      <c r="H423" s="70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</row>
    <row r="424" spans="4:25" x14ac:dyDescent="0.2">
      <c r="D424" s="70"/>
      <c r="E424" s="70"/>
      <c r="F424" s="70"/>
      <c r="G424" s="70"/>
      <c r="H424" s="70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</row>
    <row r="425" spans="4:25" x14ac:dyDescent="0.2">
      <c r="D425" s="70"/>
      <c r="E425" s="70"/>
      <c r="F425" s="70"/>
      <c r="G425" s="70"/>
      <c r="H425" s="70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</row>
    <row r="426" spans="4:25" x14ac:dyDescent="0.2">
      <c r="D426" s="70"/>
      <c r="E426" s="70"/>
      <c r="F426" s="70"/>
      <c r="G426" s="70"/>
      <c r="H426" s="70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</row>
    <row r="427" spans="4:25" x14ac:dyDescent="0.2">
      <c r="D427" s="70"/>
      <c r="E427" s="70"/>
      <c r="F427" s="70"/>
      <c r="G427" s="70"/>
      <c r="H427" s="70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</row>
    <row r="428" spans="4:25" x14ac:dyDescent="0.2">
      <c r="D428" s="70"/>
      <c r="E428" s="70"/>
      <c r="F428" s="70"/>
      <c r="G428" s="70"/>
      <c r="H428" s="70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</row>
    <row r="429" spans="4:25" x14ac:dyDescent="0.2">
      <c r="D429" s="70"/>
      <c r="E429" s="70"/>
      <c r="F429" s="70"/>
      <c r="G429" s="70"/>
      <c r="H429" s="70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</row>
    <row r="430" spans="4:25" x14ac:dyDescent="0.2">
      <c r="D430" s="70"/>
      <c r="E430" s="70"/>
      <c r="F430" s="70"/>
      <c r="G430" s="70"/>
      <c r="H430" s="70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</row>
    <row r="431" spans="4:25" x14ac:dyDescent="0.2">
      <c r="D431" s="70"/>
      <c r="E431" s="70"/>
      <c r="F431" s="70"/>
      <c r="G431" s="70"/>
      <c r="H431" s="70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</row>
    <row r="432" spans="4:25" x14ac:dyDescent="0.2">
      <c r="D432" s="70"/>
      <c r="E432" s="70"/>
      <c r="F432" s="70"/>
      <c r="G432" s="70"/>
      <c r="H432" s="70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</row>
    <row r="433" spans="4:25" x14ac:dyDescent="0.2">
      <c r="D433" s="70"/>
      <c r="E433" s="70"/>
      <c r="F433" s="70"/>
      <c r="G433" s="70"/>
      <c r="H433" s="70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</row>
    <row r="434" spans="4:25" x14ac:dyDescent="0.2">
      <c r="D434" s="70"/>
      <c r="E434" s="70"/>
      <c r="F434" s="70"/>
      <c r="G434" s="70"/>
      <c r="H434" s="70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</row>
    <row r="435" spans="4:25" x14ac:dyDescent="0.2">
      <c r="D435" s="70"/>
      <c r="E435" s="70"/>
      <c r="F435" s="70"/>
      <c r="G435" s="70"/>
      <c r="H435" s="70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</row>
    <row r="436" spans="4:25" x14ac:dyDescent="0.2">
      <c r="D436" s="70"/>
      <c r="E436" s="70"/>
      <c r="F436" s="70"/>
      <c r="G436" s="70"/>
      <c r="H436" s="70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</row>
    <row r="437" spans="4:25" x14ac:dyDescent="0.2">
      <c r="D437" s="70"/>
      <c r="E437" s="70"/>
      <c r="F437" s="70"/>
      <c r="G437" s="70"/>
      <c r="H437" s="70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</row>
    <row r="438" spans="4:25" x14ac:dyDescent="0.2">
      <c r="D438" s="70"/>
      <c r="E438" s="70"/>
      <c r="F438" s="70"/>
      <c r="G438" s="70"/>
      <c r="H438" s="70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</row>
    <row r="439" spans="4:25" x14ac:dyDescent="0.2">
      <c r="D439" s="70"/>
      <c r="E439" s="70"/>
      <c r="F439" s="70"/>
      <c r="G439" s="70"/>
      <c r="H439" s="70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</row>
    <row r="440" spans="4:25" x14ac:dyDescent="0.2">
      <c r="D440" s="70"/>
      <c r="E440" s="70"/>
      <c r="F440" s="70"/>
      <c r="G440" s="70"/>
      <c r="H440" s="70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</row>
    <row r="441" spans="4:25" x14ac:dyDescent="0.2">
      <c r="D441" s="70"/>
      <c r="E441" s="70"/>
      <c r="F441" s="70"/>
      <c r="G441" s="70"/>
      <c r="H441" s="70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</row>
    <row r="442" spans="4:25" x14ac:dyDescent="0.2">
      <c r="D442" s="70"/>
      <c r="E442" s="70"/>
      <c r="F442" s="70"/>
      <c r="G442" s="70"/>
      <c r="H442" s="70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</row>
    <row r="443" spans="4:25" x14ac:dyDescent="0.2">
      <c r="D443" s="70"/>
      <c r="E443" s="70"/>
      <c r="F443" s="70"/>
      <c r="G443" s="70"/>
      <c r="H443" s="70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</row>
    <row r="444" spans="4:25" x14ac:dyDescent="0.2">
      <c r="D444" s="70"/>
      <c r="E444" s="70"/>
      <c r="F444" s="70"/>
      <c r="G444" s="70"/>
      <c r="H444" s="70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</row>
    <row r="446" spans="4:25" x14ac:dyDescent="0.2">
      <c r="D446" s="70"/>
      <c r="E446" s="70"/>
      <c r="F446" s="70"/>
      <c r="G446" s="70"/>
      <c r="H446" s="70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</row>
    <row r="447" spans="4:25" x14ac:dyDescent="0.2">
      <c r="D447" s="70"/>
      <c r="E447" s="70"/>
      <c r="F447" s="70"/>
      <c r="G447" s="70"/>
      <c r="H447" s="70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</row>
    <row r="448" spans="4:25" x14ac:dyDescent="0.2">
      <c r="D448" s="70"/>
      <c r="E448" s="70"/>
      <c r="F448" s="70"/>
      <c r="G448" s="70"/>
      <c r="H448" s="70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</row>
    <row r="449" spans="4:25" x14ac:dyDescent="0.2">
      <c r="D449" s="70"/>
      <c r="E449" s="70"/>
      <c r="F449" s="70"/>
      <c r="G449" s="70"/>
      <c r="H449" s="70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</row>
    <row r="450" spans="4:25" x14ac:dyDescent="0.2">
      <c r="D450" s="70"/>
      <c r="E450" s="70"/>
      <c r="F450" s="70"/>
      <c r="G450" s="70"/>
      <c r="H450" s="70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</row>
    <row r="451" spans="4:25" x14ac:dyDescent="0.2">
      <c r="D451" s="70"/>
      <c r="E451" s="70"/>
      <c r="F451" s="70"/>
      <c r="G451" s="70"/>
      <c r="H451" s="70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</row>
    <row r="452" spans="4:25" x14ac:dyDescent="0.2">
      <c r="D452" s="70"/>
      <c r="E452" s="70"/>
      <c r="F452" s="70"/>
      <c r="G452" s="70"/>
      <c r="H452" s="70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</row>
    <row r="453" spans="4:25" x14ac:dyDescent="0.2">
      <c r="D453" s="70"/>
      <c r="E453" s="70"/>
      <c r="F453" s="70"/>
      <c r="G453" s="70"/>
      <c r="H453" s="70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</row>
    <row r="454" spans="4:25" x14ac:dyDescent="0.2">
      <c r="D454" s="70"/>
      <c r="E454" s="70"/>
      <c r="F454" s="70"/>
      <c r="G454" s="70"/>
      <c r="H454" s="70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</row>
    <row r="455" spans="4:25" x14ac:dyDescent="0.2">
      <c r="D455" s="70"/>
      <c r="E455" s="70"/>
      <c r="F455" s="70"/>
      <c r="G455" s="70"/>
      <c r="H455" s="70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</row>
    <row r="456" spans="4:25" x14ac:dyDescent="0.2">
      <c r="D456" s="70"/>
      <c r="E456" s="70"/>
      <c r="F456" s="70"/>
      <c r="G456" s="70"/>
      <c r="H456" s="70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</row>
    <row r="457" spans="4:25" x14ac:dyDescent="0.2">
      <c r="D457" s="70"/>
      <c r="E457" s="70"/>
      <c r="F457" s="70"/>
      <c r="G457" s="70"/>
      <c r="H457" s="70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</row>
    <row r="458" spans="4:25" x14ac:dyDescent="0.2">
      <c r="D458" s="70"/>
      <c r="E458" s="70"/>
      <c r="F458" s="70"/>
      <c r="G458" s="70"/>
      <c r="H458" s="70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</row>
    <row r="459" spans="4:25" x14ac:dyDescent="0.2">
      <c r="D459" s="70"/>
      <c r="E459" s="70"/>
      <c r="F459" s="70"/>
      <c r="G459" s="70"/>
      <c r="H459" s="70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</row>
    <row r="460" spans="4:25" x14ac:dyDescent="0.2">
      <c r="D460" s="70"/>
      <c r="E460" s="70"/>
      <c r="F460" s="70"/>
      <c r="G460" s="70"/>
      <c r="H460" s="70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</row>
  </sheetData>
  <mergeCells count="6">
    <mergeCell ref="B7:H7"/>
    <mergeCell ref="B2:H2"/>
    <mergeCell ref="B3:H3"/>
    <mergeCell ref="B4:H4"/>
    <mergeCell ref="B5:H5"/>
    <mergeCell ref="B6:H6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7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006D8-715C-4DD2-B231-6E4FF475F86C}">
  <sheetPr codeName="Sheet7">
    <pageSetUpPr fitToPage="1"/>
  </sheetPr>
  <dimension ref="A2:Q1532"/>
  <sheetViews>
    <sheetView showGridLines="0" view="pageBreakPreview" topLeftCell="B1" zoomScaleNormal="100" zoomScaleSheetLayoutView="100" workbookViewId="0">
      <selection activeCell="I130" sqref="I130"/>
    </sheetView>
  </sheetViews>
  <sheetFormatPr defaultColWidth="9.28515625" defaultRowHeight="12" x14ac:dyDescent="0.2"/>
  <cols>
    <col min="1" max="1" width="3.85546875" style="127" hidden="1" customWidth="1"/>
    <col min="2" max="2" width="61.7109375" style="127" customWidth="1"/>
    <col min="3" max="3" width="14.140625" style="126" bestFit="1" customWidth="1"/>
    <col min="4" max="5" width="14.7109375" style="126" bestFit="1" customWidth="1"/>
    <col min="6" max="6" width="13.140625" style="126" bestFit="1" customWidth="1"/>
    <col min="7" max="7" width="14.7109375" style="126" bestFit="1" customWidth="1"/>
    <col min="8" max="8" width="13.7109375" style="126" bestFit="1" customWidth="1"/>
    <col min="9" max="12" width="13.140625" style="126" bestFit="1" customWidth="1"/>
    <col min="13" max="13" width="13.140625" style="125" bestFit="1" customWidth="1"/>
    <col min="14" max="14" width="14.7109375" style="125" bestFit="1" customWidth="1"/>
    <col min="15" max="16" width="14.140625" style="125" bestFit="1" customWidth="1"/>
    <col min="17" max="17" width="13.5703125" style="125" bestFit="1" customWidth="1"/>
    <col min="18" max="16384" width="9.28515625" style="125"/>
  </cols>
  <sheetData>
    <row r="2" spans="1:14" ht="9.75" customHeight="1" x14ac:dyDescent="0.2">
      <c r="B2" s="137"/>
    </row>
    <row r="3" spans="1:14" ht="15" customHeight="1" x14ac:dyDescent="0.2">
      <c r="B3" s="143" t="s">
        <v>380</v>
      </c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</row>
    <row r="4" spans="1:14" ht="15.75" customHeight="1" x14ac:dyDescent="0.2">
      <c r="B4" s="143" t="s">
        <v>379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</row>
    <row r="5" spans="1:14" ht="15" customHeight="1" x14ac:dyDescent="0.2">
      <c r="B5" s="143" t="s">
        <v>711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</row>
    <row r="6" spans="1:14" ht="15" customHeight="1" thickBot="1" x14ac:dyDescent="0.25">
      <c r="B6" s="142" t="s">
        <v>376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7" spans="1:14" x14ac:dyDescent="0.2"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</row>
    <row r="8" spans="1:14" x14ac:dyDescent="0.2">
      <c r="C8" s="140" t="s">
        <v>710</v>
      </c>
      <c r="D8" s="140" t="s">
        <v>709</v>
      </c>
      <c r="E8" s="140" t="s">
        <v>708</v>
      </c>
      <c r="F8" s="140" t="s">
        <v>707</v>
      </c>
      <c r="G8" s="140" t="s">
        <v>706</v>
      </c>
      <c r="H8" s="140" t="s">
        <v>705</v>
      </c>
      <c r="I8" s="140" t="s">
        <v>704</v>
      </c>
      <c r="J8" s="139" t="s">
        <v>703</v>
      </c>
      <c r="K8" s="139" t="s">
        <v>702</v>
      </c>
      <c r="L8" s="139" t="s">
        <v>701</v>
      </c>
      <c r="M8" s="138" t="s">
        <v>700</v>
      </c>
      <c r="N8" s="138" t="s">
        <v>699</v>
      </c>
    </row>
    <row r="9" spans="1:14" ht="5.25" customHeight="1" x14ac:dyDescent="0.2">
      <c r="C9" s="136"/>
      <c r="D9" s="136"/>
      <c r="E9" s="136"/>
      <c r="F9" s="136"/>
      <c r="G9" s="136"/>
      <c r="H9" s="136"/>
      <c r="I9" s="136"/>
      <c r="J9" s="135"/>
      <c r="K9" s="135"/>
      <c r="L9" s="135"/>
      <c r="M9" s="134"/>
      <c r="N9" s="134"/>
    </row>
    <row r="10" spans="1:14" ht="14.25" x14ac:dyDescent="0.2">
      <c r="A10" s="72" t="s">
        <v>409</v>
      </c>
      <c r="B10" s="112" t="s">
        <v>694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</row>
    <row r="11" spans="1:14" ht="14.25" x14ac:dyDescent="0.2">
      <c r="A11" s="72"/>
      <c r="B11" s="21" t="s">
        <v>693</v>
      </c>
      <c r="C11" s="80">
        <v>4466248.99</v>
      </c>
      <c r="D11" s="80">
        <v>4417324.879999999</v>
      </c>
      <c r="E11" s="80">
        <v>4417324.8800000008</v>
      </c>
      <c r="F11" s="80">
        <v>4431920.57</v>
      </c>
      <c r="G11" s="80">
        <v>4434439.1499999985</v>
      </c>
      <c r="H11" s="80">
        <v>4525587.5199999996</v>
      </c>
      <c r="I11" s="80">
        <v>4613452.0300000012</v>
      </c>
      <c r="J11" s="80"/>
      <c r="K11" s="80"/>
      <c r="L11" s="80"/>
      <c r="M11" s="80"/>
      <c r="N11" s="80"/>
    </row>
    <row r="12" spans="1:14" ht="14.25" hidden="1" x14ac:dyDescent="0.2">
      <c r="A12" s="72"/>
      <c r="B12" s="21" t="s">
        <v>692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/>
      <c r="K12" s="80"/>
      <c r="L12" s="80"/>
      <c r="M12" s="80"/>
      <c r="N12" s="80"/>
    </row>
    <row r="13" spans="1:14" ht="14.25" hidden="1" x14ac:dyDescent="0.2">
      <c r="A13" s="72"/>
      <c r="B13" s="21" t="s">
        <v>691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/>
      <c r="K13" s="80"/>
      <c r="L13" s="80"/>
      <c r="M13" s="80"/>
      <c r="N13" s="80"/>
    </row>
    <row r="14" spans="1:14" ht="14.25" hidden="1" x14ac:dyDescent="0.2">
      <c r="A14" s="72"/>
      <c r="B14" s="21" t="s">
        <v>690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/>
      <c r="K14" s="80"/>
      <c r="L14" s="80"/>
      <c r="M14" s="80"/>
      <c r="N14" s="80"/>
    </row>
    <row r="15" spans="1:14" ht="14.25" hidden="1" x14ac:dyDescent="0.2">
      <c r="A15" s="72"/>
      <c r="B15" s="21" t="s">
        <v>689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80">
        <v>0</v>
      </c>
      <c r="I15" s="80">
        <v>0</v>
      </c>
      <c r="J15" s="80"/>
      <c r="K15" s="80"/>
      <c r="L15" s="80"/>
      <c r="M15" s="80"/>
      <c r="N15" s="80"/>
    </row>
    <row r="16" spans="1:14" ht="14.25" hidden="1" x14ac:dyDescent="0.2">
      <c r="A16" s="72"/>
      <c r="B16" s="21" t="s">
        <v>283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/>
      <c r="K16" s="80"/>
      <c r="L16" s="80"/>
      <c r="M16" s="80"/>
      <c r="N16" s="80"/>
    </row>
    <row r="17" spans="1:14" ht="14.25" hidden="1" x14ac:dyDescent="0.2">
      <c r="A17" s="72"/>
      <c r="B17" s="21" t="s">
        <v>688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/>
      <c r="K17" s="80"/>
      <c r="L17" s="80"/>
      <c r="M17" s="80"/>
      <c r="N17" s="80"/>
    </row>
    <row r="18" spans="1:14" ht="14.25" hidden="1" x14ac:dyDescent="0.2">
      <c r="A18" s="72"/>
      <c r="B18" s="21" t="s">
        <v>687</v>
      </c>
      <c r="C18" s="80">
        <v>0</v>
      </c>
      <c r="D18" s="80">
        <v>0</v>
      </c>
      <c r="E18" s="80">
        <v>0</v>
      </c>
      <c r="F18" s="80">
        <v>0</v>
      </c>
      <c r="G18" s="80">
        <v>0</v>
      </c>
      <c r="H18" s="80">
        <v>0</v>
      </c>
      <c r="I18" s="80">
        <v>0</v>
      </c>
      <c r="J18" s="80"/>
      <c r="K18" s="80"/>
      <c r="L18" s="80"/>
      <c r="M18" s="80"/>
      <c r="N18" s="80"/>
    </row>
    <row r="19" spans="1:14" ht="14.25" hidden="1" x14ac:dyDescent="0.2">
      <c r="A19" s="72"/>
      <c r="B19" s="21" t="s">
        <v>686</v>
      </c>
      <c r="C19" s="80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/>
      <c r="K19" s="80"/>
      <c r="L19" s="80"/>
      <c r="M19" s="80"/>
      <c r="N19" s="80"/>
    </row>
    <row r="20" spans="1:14" ht="14.25" hidden="1" x14ac:dyDescent="0.2">
      <c r="A20" s="72"/>
      <c r="B20" s="21" t="s">
        <v>685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/>
      <c r="K20" s="80"/>
      <c r="L20" s="80"/>
      <c r="M20" s="80"/>
      <c r="N20" s="80"/>
    </row>
    <row r="21" spans="1:14" ht="14.25" hidden="1" x14ac:dyDescent="0.2">
      <c r="A21" s="72"/>
      <c r="B21" s="21" t="s">
        <v>684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/>
      <c r="K21" s="80"/>
      <c r="L21" s="80"/>
      <c r="M21" s="80"/>
      <c r="N21" s="80"/>
    </row>
    <row r="22" spans="1:14" ht="14.25" hidden="1" x14ac:dyDescent="0.2">
      <c r="A22" s="72"/>
      <c r="B22" s="21" t="s">
        <v>683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/>
      <c r="K22" s="80"/>
      <c r="L22" s="80"/>
      <c r="M22" s="80"/>
      <c r="N22" s="80"/>
    </row>
    <row r="23" spans="1:14" ht="14.25" hidden="1" x14ac:dyDescent="0.2">
      <c r="A23" s="72"/>
      <c r="B23" s="21" t="s">
        <v>682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/>
      <c r="K23" s="80"/>
      <c r="L23" s="80"/>
      <c r="M23" s="80"/>
      <c r="N23" s="80"/>
    </row>
    <row r="24" spans="1:14" ht="14.25" hidden="1" x14ac:dyDescent="0.2">
      <c r="A24" s="72"/>
      <c r="B24" s="21" t="s">
        <v>681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/>
      <c r="K24" s="80"/>
      <c r="L24" s="80"/>
      <c r="M24" s="80"/>
      <c r="N24" s="80"/>
    </row>
    <row r="25" spans="1:14" ht="14.25" hidden="1" x14ac:dyDescent="0.2">
      <c r="A25" s="72"/>
      <c r="B25" s="21" t="s">
        <v>663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/>
      <c r="K25" s="80"/>
      <c r="L25" s="80"/>
      <c r="M25" s="80"/>
      <c r="N25" s="80"/>
    </row>
    <row r="26" spans="1:14" ht="14.25" hidden="1" x14ac:dyDescent="0.2">
      <c r="A26" s="72"/>
      <c r="B26" s="21" t="s">
        <v>680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/>
      <c r="K26" s="80"/>
      <c r="L26" s="80"/>
      <c r="M26" s="80"/>
      <c r="N26" s="80"/>
    </row>
    <row r="27" spans="1:14" ht="14.25" hidden="1" x14ac:dyDescent="0.2">
      <c r="A27" s="72"/>
      <c r="B27" s="21" t="s">
        <v>679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/>
      <c r="K27" s="80"/>
      <c r="L27" s="80"/>
      <c r="M27" s="80"/>
      <c r="N27" s="80"/>
    </row>
    <row r="28" spans="1:14" ht="14.25" hidden="1" x14ac:dyDescent="0.2">
      <c r="A28" s="72"/>
      <c r="B28" s="21" t="s">
        <v>678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/>
      <c r="K28" s="80"/>
      <c r="L28" s="80"/>
      <c r="M28" s="80"/>
      <c r="N28" s="80"/>
    </row>
    <row r="29" spans="1:14" ht="14.25" hidden="1" x14ac:dyDescent="0.2">
      <c r="A29" s="72"/>
      <c r="B29" s="21" t="s">
        <v>677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/>
      <c r="K29" s="80"/>
      <c r="L29" s="80"/>
      <c r="M29" s="80"/>
      <c r="N29" s="80"/>
    </row>
    <row r="30" spans="1:14" ht="14.25" hidden="1" x14ac:dyDescent="0.2">
      <c r="A30" s="72"/>
      <c r="B30" s="21" t="s">
        <v>676</v>
      </c>
      <c r="C30" s="80">
        <v>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/>
      <c r="K30" s="80"/>
      <c r="L30" s="80"/>
      <c r="M30" s="80"/>
      <c r="N30" s="80"/>
    </row>
    <row r="31" spans="1:14" ht="14.25" hidden="1" x14ac:dyDescent="0.2">
      <c r="A31" s="72"/>
      <c r="B31" s="21" t="s">
        <v>662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/>
      <c r="K31" s="80"/>
      <c r="L31" s="80"/>
      <c r="M31" s="80"/>
      <c r="N31" s="80"/>
    </row>
    <row r="32" spans="1:14" ht="14.25" hidden="1" x14ac:dyDescent="0.2">
      <c r="A32" s="72"/>
      <c r="B32" s="21" t="s">
        <v>675</v>
      </c>
      <c r="C32" s="80">
        <v>0</v>
      </c>
      <c r="D32" s="80">
        <v>0</v>
      </c>
      <c r="E32" s="80">
        <v>0</v>
      </c>
      <c r="F32" s="80">
        <v>0</v>
      </c>
      <c r="G32" s="80">
        <v>0</v>
      </c>
      <c r="H32" s="80">
        <v>0</v>
      </c>
      <c r="I32" s="80">
        <v>0</v>
      </c>
      <c r="J32" s="80"/>
      <c r="K32" s="80"/>
      <c r="L32" s="80"/>
      <c r="M32" s="80"/>
      <c r="N32" s="80"/>
    </row>
    <row r="33" spans="1:14" ht="14.25" hidden="1" x14ac:dyDescent="0.2">
      <c r="A33" s="72"/>
      <c r="B33" s="21" t="s">
        <v>674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/>
      <c r="K33" s="80"/>
      <c r="L33" s="80"/>
      <c r="M33" s="80"/>
      <c r="N33" s="80"/>
    </row>
    <row r="34" spans="1:14" ht="14.25" hidden="1" x14ac:dyDescent="0.2">
      <c r="A34" s="72"/>
      <c r="B34" s="21" t="s">
        <v>673</v>
      </c>
      <c r="C34" s="80">
        <v>0</v>
      </c>
      <c r="D34" s="80">
        <v>0</v>
      </c>
      <c r="E34" s="80">
        <v>0</v>
      </c>
      <c r="F34" s="80">
        <v>0</v>
      </c>
      <c r="G34" s="80">
        <v>0</v>
      </c>
      <c r="H34" s="80">
        <v>0</v>
      </c>
      <c r="I34" s="80">
        <v>0</v>
      </c>
      <c r="J34" s="80"/>
      <c r="K34" s="80"/>
      <c r="L34" s="80"/>
      <c r="M34" s="80"/>
      <c r="N34" s="80"/>
    </row>
    <row r="35" spans="1:14" ht="14.25" hidden="1" x14ac:dyDescent="0.2">
      <c r="A35" s="72"/>
      <c r="B35" s="21" t="s">
        <v>672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/>
      <c r="K35" s="80"/>
      <c r="L35" s="80"/>
      <c r="M35" s="80"/>
      <c r="N35" s="80"/>
    </row>
    <row r="36" spans="1:14" ht="14.25" hidden="1" x14ac:dyDescent="0.2">
      <c r="A36" s="72"/>
      <c r="B36" s="21" t="s">
        <v>671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/>
      <c r="K36" s="80"/>
      <c r="L36" s="80"/>
      <c r="M36" s="80"/>
      <c r="N36" s="80"/>
    </row>
    <row r="37" spans="1:14" ht="14.25" hidden="1" x14ac:dyDescent="0.2">
      <c r="A37" s="72"/>
      <c r="B37" s="21" t="s">
        <v>407</v>
      </c>
      <c r="C37" s="80">
        <v>0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/>
      <c r="K37" s="80"/>
      <c r="L37" s="80"/>
      <c r="M37" s="80"/>
      <c r="N37" s="80"/>
    </row>
    <row r="38" spans="1:14" ht="14.25" hidden="1" x14ac:dyDescent="0.2">
      <c r="A38" s="72"/>
      <c r="B38" s="21" t="s">
        <v>670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/>
      <c r="K38" s="80"/>
      <c r="L38" s="80"/>
      <c r="M38" s="80"/>
      <c r="N38" s="80"/>
    </row>
    <row r="39" spans="1:14" ht="14.25" hidden="1" x14ac:dyDescent="0.2">
      <c r="A39" s="72"/>
      <c r="B39" s="21" t="s">
        <v>669</v>
      </c>
      <c r="C39" s="80">
        <v>0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/>
      <c r="K39" s="80"/>
      <c r="L39" s="80"/>
      <c r="M39" s="80"/>
      <c r="N39" s="80"/>
    </row>
    <row r="40" spans="1:14" ht="14.25" hidden="1" x14ac:dyDescent="0.2">
      <c r="A40" s="72"/>
      <c r="B40" s="21" t="s">
        <v>668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/>
      <c r="K40" s="80"/>
      <c r="L40" s="80"/>
      <c r="M40" s="80"/>
      <c r="N40" s="80"/>
    </row>
    <row r="41" spans="1:14" ht="14.25" hidden="1" x14ac:dyDescent="0.2">
      <c r="A41" s="72"/>
      <c r="B41" s="21" t="s">
        <v>667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  <c r="I41" s="80">
        <v>0</v>
      </c>
      <c r="J41" s="80"/>
      <c r="K41" s="80"/>
      <c r="L41" s="80"/>
      <c r="M41" s="80"/>
      <c r="N41" s="80"/>
    </row>
    <row r="42" spans="1:14" ht="14.25" hidden="1" x14ac:dyDescent="0.2">
      <c r="A42" s="72"/>
      <c r="B42" s="21" t="s">
        <v>666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  <c r="I42" s="80">
        <v>0</v>
      </c>
      <c r="J42" s="80"/>
      <c r="K42" s="80"/>
      <c r="L42" s="80"/>
      <c r="M42" s="80"/>
      <c r="N42" s="80"/>
    </row>
    <row r="43" spans="1:14" ht="14.25" hidden="1" x14ac:dyDescent="0.2">
      <c r="A43" s="72"/>
      <c r="B43" s="21" t="s">
        <v>665</v>
      </c>
      <c r="C43" s="80">
        <v>0</v>
      </c>
      <c r="D43" s="80">
        <v>0</v>
      </c>
      <c r="E43" s="80">
        <v>0</v>
      </c>
      <c r="F43" s="80">
        <v>0</v>
      </c>
      <c r="G43" s="80">
        <v>0</v>
      </c>
      <c r="H43" s="80">
        <v>0</v>
      </c>
      <c r="I43" s="80">
        <v>0</v>
      </c>
      <c r="J43" s="80"/>
      <c r="K43" s="80"/>
      <c r="L43" s="80"/>
      <c r="M43" s="80"/>
      <c r="N43" s="80"/>
    </row>
    <row r="44" spans="1:14" ht="14.25" hidden="1" x14ac:dyDescent="0.2">
      <c r="A44" s="72"/>
      <c r="B44" s="21" t="s">
        <v>664</v>
      </c>
      <c r="C44" s="80">
        <v>0</v>
      </c>
      <c r="D44" s="80">
        <v>0</v>
      </c>
      <c r="E44" s="80">
        <v>0</v>
      </c>
      <c r="F44" s="80">
        <v>0</v>
      </c>
      <c r="G44" s="80">
        <v>0</v>
      </c>
      <c r="H44" s="80">
        <v>0</v>
      </c>
      <c r="I44" s="80">
        <v>0</v>
      </c>
      <c r="J44" s="80"/>
      <c r="K44" s="80"/>
      <c r="L44" s="80"/>
      <c r="M44" s="80"/>
      <c r="N44" s="80"/>
    </row>
    <row r="45" spans="1:14" ht="14.25" hidden="1" x14ac:dyDescent="0.2">
      <c r="A45" s="72"/>
      <c r="B45" s="21" t="s">
        <v>663</v>
      </c>
      <c r="C45" s="80">
        <v>0</v>
      </c>
      <c r="D45" s="80">
        <v>0</v>
      </c>
      <c r="E45" s="80">
        <v>0</v>
      </c>
      <c r="F45" s="80">
        <v>0</v>
      </c>
      <c r="G45" s="80">
        <v>0</v>
      </c>
      <c r="H45" s="80">
        <v>0</v>
      </c>
      <c r="I45" s="80">
        <v>0</v>
      </c>
      <c r="J45" s="80"/>
      <c r="K45" s="80"/>
      <c r="L45" s="80"/>
      <c r="M45" s="80"/>
      <c r="N45" s="80"/>
    </row>
    <row r="46" spans="1:14" ht="14.25" hidden="1" x14ac:dyDescent="0.2">
      <c r="A46" s="72"/>
      <c r="B46" s="21" t="s">
        <v>662</v>
      </c>
      <c r="C46" s="80">
        <v>0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/>
      <c r="K46" s="80"/>
      <c r="L46" s="80"/>
      <c r="M46" s="80"/>
      <c r="N46" s="80"/>
    </row>
    <row r="47" spans="1:14" ht="14.25" hidden="1" x14ac:dyDescent="0.2">
      <c r="A47" s="72"/>
      <c r="B47" s="21" t="s">
        <v>661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/>
      <c r="K47" s="80"/>
      <c r="L47" s="80"/>
      <c r="M47" s="80"/>
      <c r="N47" s="80"/>
    </row>
    <row r="48" spans="1:14" ht="14.25" hidden="1" x14ac:dyDescent="0.2">
      <c r="A48" s="72"/>
      <c r="B48" s="21" t="s">
        <v>660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/>
      <c r="K48" s="80"/>
      <c r="L48" s="80"/>
      <c r="M48" s="80"/>
      <c r="N48" s="80"/>
    </row>
    <row r="49" spans="1:14" ht="14.25" hidden="1" x14ac:dyDescent="0.2">
      <c r="A49" s="72"/>
      <c r="B49" s="21" t="s">
        <v>659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/>
      <c r="K49" s="80"/>
      <c r="L49" s="80"/>
      <c r="M49" s="80"/>
      <c r="N49" s="80"/>
    </row>
    <row r="50" spans="1:14" ht="14.25" hidden="1" x14ac:dyDescent="0.2">
      <c r="A50" s="72"/>
      <c r="B50" s="21" t="s">
        <v>658</v>
      </c>
      <c r="C50" s="77">
        <v>0</v>
      </c>
      <c r="D50" s="77">
        <v>0</v>
      </c>
      <c r="E50" s="77">
        <v>0</v>
      </c>
      <c r="F50" s="77">
        <v>0</v>
      </c>
      <c r="G50" s="77">
        <v>0</v>
      </c>
      <c r="H50" s="77">
        <v>0</v>
      </c>
      <c r="I50" s="77">
        <v>0</v>
      </c>
      <c r="J50" s="77"/>
      <c r="K50" s="77"/>
      <c r="L50" s="77"/>
      <c r="M50" s="77"/>
      <c r="N50" s="77"/>
    </row>
    <row r="51" spans="1:14" ht="14.25" hidden="1" x14ac:dyDescent="0.2">
      <c r="A51" s="72"/>
      <c r="B51" s="21" t="s">
        <v>657</v>
      </c>
      <c r="C51" s="77">
        <v>0</v>
      </c>
      <c r="D51" s="77">
        <v>0</v>
      </c>
      <c r="E51" s="77">
        <v>0</v>
      </c>
      <c r="F51" s="77">
        <v>0</v>
      </c>
      <c r="G51" s="77">
        <v>0</v>
      </c>
      <c r="H51" s="77">
        <v>0</v>
      </c>
      <c r="I51" s="77">
        <v>0</v>
      </c>
      <c r="J51" s="77"/>
      <c r="K51" s="77"/>
      <c r="L51" s="77"/>
      <c r="M51" s="77"/>
      <c r="N51" s="77"/>
    </row>
    <row r="52" spans="1:14" ht="14.25" hidden="1" x14ac:dyDescent="0.2">
      <c r="A52" s="72"/>
      <c r="B52" s="21" t="s">
        <v>656</v>
      </c>
      <c r="C52" s="77">
        <v>0</v>
      </c>
      <c r="D52" s="77">
        <v>0</v>
      </c>
      <c r="E52" s="77">
        <v>0</v>
      </c>
      <c r="F52" s="77">
        <v>0</v>
      </c>
      <c r="G52" s="77">
        <v>0</v>
      </c>
      <c r="H52" s="77">
        <v>0</v>
      </c>
      <c r="I52" s="77">
        <v>0</v>
      </c>
      <c r="J52" s="77"/>
      <c r="K52" s="77"/>
      <c r="L52" s="77"/>
      <c r="M52" s="77"/>
      <c r="N52" s="77"/>
    </row>
    <row r="53" spans="1:14" ht="14.25" hidden="1" x14ac:dyDescent="0.2">
      <c r="A53" s="72"/>
      <c r="B53" s="21" t="s">
        <v>655</v>
      </c>
      <c r="C53" s="77">
        <v>0</v>
      </c>
      <c r="D53" s="77">
        <v>0</v>
      </c>
      <c r="E53" s="77">
        <v>0</v>
      </c>
      <c r="F53" s="77">
        <v>0</v>
      </c>
      <c r="G53" s="77">
        <v>0</v>
      </c>
      <c r="H53" s="77">
        <v>0</v>
      </c>
      <c r="I53" s="77">
        <v>0</v>
      </c>
      <c r="J53" s="77"/>
      <c r="K53" s="77"/>
      <c r="L53" s="77"/>
      <c r="M53" s="77"/>
      <c r="N53" s="77"/>
    </row>
    <row r="54" spans="1:14" ht="14.25" hidden="1" x14ac:dyDescent="0.2">
      <c r="A54" s="72"/>
      <c r="B54" s="21" t="s">
        <v>654</v>
      </c>
      <c r="C54" s="77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/>
      <c r="K54" s="77"/>
      <c r="L54" s="77"/>
      <c r="M54" s="77"/>
      <c r="N54" s="77"/>
    </row>
    <row r="55" spans="1:14" ht="14.25" hidden="1" x14ac:dyDescent="0.2">
      <c r="A55" s="72"/>
      <c r="B55" s="21" t="s">
        <v>653</v>
      </c>
      <c r="C55" s="77">
        <v>0</v>
      </c>
      <c r="D55" s="77">
        <v>0</v>
      </c>
      <c r="E55" s="77">
        <v>0</v>
      </c>
      <c r="F55" s="77">
        <v>0</v>
      </c>
      <c r="G55" s="77">
        <v>0</v>
      </c>
      <c r="H55" s="77">
        <v>0</v>
      </c>
      <c r="I55" s="77">
        <v>0</v>
      </c>
      <c r="J55" s="77"/>
      <c r="K55" s="77"/>
      <c r="L55" s="77"/>
      <c r="M55" s="77"/>
      <c r="N55" s="77"/>
    </row>
    <row r="56" spans="1:14" ht="14.25" hidden="1" x14ac:dyDescent="0.2">
      <c r="A56" s="72"/>
      <c r="B56" s="21" t="s">
        <v>652</v>
      </c>
      <c r="C56" s="77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/>
      <c r="K56" s="77"/>
      <c r="L56" s="77"/>
      <c r="M56" s="77"/>
      <c r="N56" s="77"/>
    </row>
    <row r="57" spans="1:14" ht="14.25" hidden="1" x14ac:dyDescent="0.2">
      <c r="A57" s="72"/>
      <c r="B57" s="21" t="s">
        <v>651</v>
      </c>
      <c r="C57" s="77">
        <v>0</v>
      </c>
      <c r="D57" s="77">
        <v>0</v>
      </c>
      <c r="E57" s="77">
        <v>0</v>
      </c>
      <c r="F57" s="77">
        <v>0</v>
      </c>
      <c r="G57" s="77">
        <v>0</v>
      </c>
      <c r="H57" s="77">
        <v>0</v>
      </c>
      <c r="I57" s="77">
        <v>0</v>
      </c>
      <c r="J57" s="77"/>
      <c r="K57" s="77"/>
      <c r="L57" s="77"/>
      <c r="M57" s="77"/>
      <c r="N57" s="77"/>
    </row>
    <row r="58" spans="1:14" ht="14.25" hidden="1" x14ac:dyDescent="0.2">
      <c r="A58" s="72"/>
      <c r="B58" s="21" t="s">
        <v>650</v>
      </c>
      <c r="C58" s="77">
        <v>0</v>
      </c>
      <c r="D58" s="77">
        <v>0</v>
      </c>
      <c r="E58" s="77">
        <v>0</v>
      </c>
      <c r="F58" s="77">
        <v>0</v>
      </c>
      <c r="G58" s="77">
        <v>0</v>
      </c>
      <c r="H58" s="77">
        <v>0</v>
      </c>
      <c r="I58" s="77">
        <v>0</v>
      </c>
      <c r="J58" s="77"/>
      <c r="K58" s="77"/>
      <c r="L58" s="77"/>
      <c r="M58" s="77"/>
      <c r="N58" s="77"/>
    </row>
    <row r="59" spans="1:14" ht="14.25" hidden="1" x14ac:dyDescent="0.2">
      <c r="A59" s="72"/>
      <c r="B59" s="21" t="s">
        <v>649</v>
      </c>
      <c r="C59" s="77">
        <v>0</v>
      </c>
      <c r="D59" s="77">
        <v>0</v>
      </c>
      <c r="E59" s="77">
        <v>0</v>
      </c>
      <c r="F59" s="77">
        <v>0</v>
      </c>
      <c r="G59" s="77">
        <v>0</v>
      </c>
      <c r="H59" s="77">
        <v>0</v>
      </c>
      <c r="I59" s="77">
        <v>0</v>
      </c>
      <c r="J59" s="77"/>
      <c r="K59" s="77"/>
      <c r="L59" s="77"/>
      <c r="M59" s="77"/>
      <c r="N59" s="77"/>
    </row>
    <row r="60" spans="1:14" ht="14.25" hidden="1" x14ac:dyDescent="0.2">
      <c r="A60" s="72"/>
      <c r="B60" s="21" t="s">
        <v>648</v>
      </c>
      <c r="C60" s="77">
        <v>0</v>
      </c>
      <c r="D60" s="77">
        <v>0</v>
      </c>
      <c r="E60" s="77">
        <v>0</v>
      </c>
      <c r="F60" s="77">
        <v>0</v>
      </c>
      <c r="G60" s="77">
        <v>0</v>
      </c>
      <c r="H60" s="77">
        <v>0</v>
      </c>
      <c r="I60" s="77">
        <v>0</v>
      </c>
      <c r="J60" s="77"/>
      <c r="K60" s="77"/>
      <c r="L60" s="77"/>
      <c r="M60" s="77"/>
      <c r="N60" s="77"/>
    </row>
    <row r="61" spans="1:14" ht="14.25" hidden="1" x14ac:dyDescent="0.2">
      <c r="A61" s="72"/>
      <c r="B61" s="21" t="s">
        <v>647</v>
      </c>
      <c r="C61" s="77">
        <v>0</v>
      </c>
      <c r="D61" s="77">
        <v>0</v>
      </c>
      <c r="E61" s="77">
        <v>0</v>
      </c>
      <c r="F61" s="77">
        <v>0</v>
      </c>
      <c r="G61" s="77">
        <v>0</v>
      </c>
      <c r="H61" s="77">
        <v>0</v>
      </c>
      <c r="I61" s="77">
        <v>0</v>
      </c>
      <c r="J61" s="77"/>
      <c r="K61" s="77"/>
      <c r="L61" s="77"/>
      <c r="M61" s="77"/>
      <c r="N61" s="77"/>
    </row>
    <row r="62" spans="1:14" ht="14.25" hidden="1" x14ac:dyDescent="0.2">
      <c r="A62" s="72"/>
      <c r="B62" s="21" t="s">
        <v>646</v>
      </c>
      <c r="C62" s="77">
        <v>0</v>
      </c>
      <c r="D62" s="77">
        <v>0</v>
      </c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/>
      <c r="K62" s="77"/>
      <c r="L62" s="77"/>
      <c r="M62" s="77"/>
      <c r="N62" s="77"/>
    </row>
    <row r="63" spans="1:14" ht="14.25" hidden="1" x14ac:dyDescent="0.2">
      <c r="A63" s="72"/>
      <c r="B63" s="21" t="s">
        <v>645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/>
      <c r="K63" s="80"/>
      <c r="L63" s="80"/>
      <c r="M63" s="80"/>
      <c r="N63" s="80"/>
    </row>
    <row r="64" spans="1:14" ht="14.25" hidden="1" x14ac:dyDescent="0.2">
      <c r="A64" s="72"/>
      <c r="B64" s="21" t="s">
        <v>645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/>
      <c r="K64" s="80"/>
      <c r="L64" s="80"/>
      <c r="M64" s="80"/>
      <c r="N64" s="80"/>
    </row>
    <row r="65" spans="1:14" ht="14.25" hidden="1" x14ac:dyDescent="0.2">
      <c r="A65" s="72"/>
      <c r="B65" s="21" t="s">
        <v>644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/>
      <c r="K65" s="80"/>
      <c r="L65" s="80"/>
      <c r="M65" s="80"/>
      <c r="N65" s="80"/>
    </row>
    <row r="66" spans="1:14" ht="14.25" hidden="1" x14ac:dyDescent="0.2">
      <c r="A66" s="72"/>
      <c r="B66" s="21" t="s">
        <v>643</v>
      </c>
      <c r="C66" s="77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/>
      <c r="K66" s="77"/>
      <c r="L66" s="77"/>
      <c r="M66" s="77"/>
      <c r="N66" s="77"/>
    </row>
    <row r="67" spans="1:14" ht="14.25" hidden="1" x14ac:dyDescent="0.2">
      <c r="A67" s="72"/>
      <c r="B67" s="21" t="s">
        <v>642</v>
      </c>
      <c r="C67" s="77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/>
      <c r="K67" s="77"/>
      <c r="L67" s="77"/>
      <c r="M67" s="77"/>
      <c r="N67" s="77"/>
    </row>
    <row r="68" spans="1:14" ht="14.25" hidden="1" x14ac:dyDescent="0.2">
      <c r="A68" s="72"/>
      <c r="B68" s="21" t="s">
        <v>641</v>
      </c>
      <c r="C68" s="77">
        <v>0</v>
      </c>
      <c r="D68" s="77">
        <v>0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/>
      <c r="K68" s="77"/>
      <c r="L68" s="77"/>
      <c r="M68" s="77"/>
      <c r="N68" s="77"/>
    </row>
    <row r="69" spans="1:14" ht="14.25" hidden="1" x14ac:dyDescent="0.2">
      <c r="A69" s="72"/>
      <c r="B69" s="21" t="s">
        <v>640</v>
      </c>
      <c r="C69" s="77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/>
      <c r="K69" s="77"/>
      <c r="L69" s="77"/>
      <c r="M69" s="77"/>
      <c r="N69" s="77"/>
    </row>
    <row r="70" spans="1:14" ht="14.25" hidden="1" x14ac:dyDescent="0.2">
      <c r="A70" s="72"/>
      <c r="B70" s="21" t="s">
        <v>639</v>
      </c>
      <c r="C70" s="77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/>
      <c r="K70" s="77"/>
      <c r="L70" s="77"/>
      <c r="M70" s="77"/>
      <c r="N70" s="77"/>
    </row>
    <row r="71" spans="1:14" ht="14.25" hidden="1" x14ac:dyDescent="0.2">
      <c r="A71" s="72"/>
      <c r="B71" s="21" t="s">
        <v>638</v>
      </c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/>
      <c r="K71" s="77"/>
      <c r="L71" s="77"/>
      <c r="M71" s="77"/>
      <c r="N71" s="77"/>
    </row>
    <row r="72" spans="1:14" ht="14.25" hidden="1" x14ac:dyDescent="0.2">
      <c r="A72" s="72"/>
      <c r="B72" s="21" t="s">
        <v>637</v>
      </c>
      <c r="C72" s="77">
        <v>0</v>
      </c>
      <c r="D72" s="77">
        <v>0</v>
      </c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/>
      <c r="K72" s="77"/>
      <c r="L72" s="77"/>
      <c r="M72" s="77"/>
      <c r="N72" s="77"/>
    </row>
    <row r="73" spans="1:14" ht="14.25" hidden="1" x14ac:dyDescent="0.2">
      <c r="A73" s="72"/>
      <c r="B73" s="21" t="s">
        <v>636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/>
      <c r="K73" s="80"/>
      <c r="L73" s="80"/>
      <c r="M73" s="80"/>
      <c r="N73" s="80"/>
    </row>
    <row r="74" spans="1:14" ht="14.25" hidden="1" x14ac:dyDescent="0.2">
      <c r="A74" s="72"/>
      <c r="B74" s="21" t="s">
        <v>635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/>
      <c r="K74" s="80"/>
      <c r="L74" s="80"/>
      <c r="M74" s="80"/>
      <c r="N74" s="80"/>
    </row>
    <row r="75" spans="1:14" ht="14.25" hidden="1" x14ac:dyDescent="0.2">
      <c r="A75" s="72"/>
      <c r="B75" s="21" t="s">
        <v>634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/>
      <c r="K75" s="80"/>
      <c r="L75" s="80"/>
      <c r="M75" s="80"/>
      <c r="N75" s="80"/>
    </row>
    <row r="76" spans="1:14" ht="14.25" hidden="1" x14ac:dyDescent="0.2">
      <c r="A76" s="72"/>
      <c r="B76" s="21" t="s">
        <v>633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/>
      <c r="K76" s="80"/>
      <c r="L76" s="80"/>
      <c r="M76" s="80"/>
      <c r="N76" s="80"/>
    </row>
    <row r="77" spans="1:14" ht="14.25" hidden="1" x14ac:dyDescent="0.2">
      <c r="A77" s="72"/>
      <c r="B77" s="21" t="s">
        <v>632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/>
      <c r="K77" s="80"/>
      <c r="L77" s="80"/>
      <c r="M77" s="80"/>
      <c r="N77" s="80"/>
    </row>
    <row r="78" spans="1:14" ht="14.25" hidden="1" x14ac:dyDescent="0.2">
      <c r="A78" s="72"/>
      <c r="B78" s="21" t="s">
        <v>631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/>
      <c r="K78" s="80"/>
      <c r="L78" s="80"/>
      <c r="M78" s="80"/>
      <c r="N78" s="80"/>
    </row>
    <row r="79" spans="1:14" ht="14.25" hidden="1" x14ac:dyDescent="0.2">
      <c r="A79" s="72"/>
      <c r="B79" s="21" t="s">
        <v>630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/>
      <c r="K79" s="80"/>
      <c r="L79" s="80"/>
      <c r="M79" s="80"/>
      <c r="N79" s="80"/>
    </row>
    <row r="80" spans="1:14" ht="14.25" hidden="1" x14ac:dyDescent="0.2">
      <c r="A80" s="72"/>
      <c r="B80" s="21" t="s">
        <v>629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/>
      <c r="K80" s="80"/>
      <c r="L80" s="80"/>
      <c r="M80" s="80"/>
      <c r="N80" s="80"/>
    </row>
    <row r="81" spans="1:14" ht="14.25" hidden="1" x14ac:dyDescent="0.2">
      <c r="A81" s="72"/>
      <c r="B81" s="21" t="s">
        <v>628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/>
      <c r="K81" s="80"/>
      <c r="L81" s="80"/>
      <c r="M81" s="80"/>
      <c r="N81" s="80"/>
    </row>
    <row r="82" spans="1:14" ht="14.25" hidden="1" x14ac:dyDescent="0.2">
      <c r="A82" s="72"/>
      <c r="B82" s="21" t="s">
        <v>628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/>
      <c r="K82" s="80"/>
      <c r="L82" s="80"/>
      <c r="M82" s="80"/>
      <c r="N82" s="80"/>
    </row>
    <row r="83" spans="1:14" ht="14.25" hidden="1" x14ac:dyDescent="0.2">
      <c r="A83" s="72"/>
      <c r="B83" s="21" t="s">
        <v>628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/>
      <c r="K83" s="80"/>
      <c r="L83" s="80"/>
      <c r="M83" s="80"/>
      <c r="N83" s="80"/>
    </row>
    <row r="84" spans="1:14" ht="14.25" hidden="1" x14ac:dyDescent="0.2">
      <c r="A84" s="72"/>
      <c r="B84" s="21" t="s">
        <v>627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/>
      <c r="K84" s="80"/>
      <c r="L84" s="80"/>
      <c r="M84" s="80"/>
      <c r="N84" s="80"/>
    </row>
    <row r="85" spans="1:14" ht="14.25" hidden="1" x14ac:dyDescent="0.2">
      <c r="A85" s="72"/>
      <c r="B85" s="21" t="s">
        <v>278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/>
      <c r="K85" s="80"/>
      <c r="L85" s="80"/>
      <c r="M85" s="80"/>
      <c r="N85" s="80"/>
    </row>
    <row r="86" spans="1:14" ht="12.75" hidden="1" x14ac:dyDescent="0.2">
      <c r="A86" s="64"/>
      <c r="B86" s="21" t="s">
        <v>626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/>
      <c r="K86" s="80"/>
      <c r="L86" s="80"/>
      <c r="M86" s="80"/>
      <c r="N86" s="80"/>
    </row>
    <row r="87" spans="1:14" ht="12.75" hidden="1" x14ac:dyDescent="0.2">
      <c r="A87" s="64"/>
      <c r="B87" s="21" t="s">
        <v>625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/>
      <c r="K87" s="80"/>
      <c r="L87" s="80"/>
      <c r="M87" s="80"/>
      <c r="N87" s="80"/>
    </row>
    <row r="88" spans="1:14" ht="12.75" hidden="1" x14ac:dyDescent="0.2">
      <c r="A88" s="64"/>
      <c r="B88" s="21" t="s">
        <v>624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/>
      <c r="K88" s="80"/>
      <c r="L88" s="80"/>
      <c r="M88" s="80"/>
      <c r="N88" s="80"/>
    </row>
    <row r="89" spans="1:14" ht="12.75" hidden="1" x14ac:dyDescent="0.2">
      <c r="A89" s="64"/>
      <c r="B89" s="21" t="s">
        <v>623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/>
      <c r="K89" s="80"/>
      <c r="L89" s="80"/>
      <c r="M89" s="80"/>
      <c r="N89" s="80"/>
    </row>
    <row r="90" spans="1:14" ht="12.75" hidden="1" x14ac:dyDescent="0.2">
      <c r="A90" s="64"/>
      <c r="B90" s="21" t="s">
        <v>622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/>
      <c r="K90" s="80"/>
      <c r="L90" s="80"/>
      <c r="M90" s="80"/>
      <c r="N90" s="80"/>
    </row>
    <row r="91" spans="1:14" ht="12.75" hidden="1" x14ac:dyDescent="0.2">
      <c r="A91" s="64"/>
      <c r="B91" s="21" t="s">
        <v>621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/>
      <c r="K91" s="80"/>
      <c r="L91" s="80"/>
      <c r="M91" s="80"/>
      <c r="N91" s="80"/>
    </row>
    <row r="92" spans="1:14" ht="12.75" hidden="1" x14ac:dyDescent="0.2">
      <c r="A92" s="106"/>
      <c r="B92" s="21" t="s">
        <v>620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/>
      <c r="K92" s="11"/>
      <c r="L92" s="11"/>
      <c r="M92" s="11"/>
      <c r="N92" s="11"/>
    </row>
    <row r="93" spans="1:14" ht="12.75" hidden="1" x14ac:dyDescent="0.2">
      <c r="A93" s="106"/>
      <c r="B93" s="21" t="s">
        <v>619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/>
      <c r="K93" s="11"/>
      <c r="L93" s="11"/>
      <c r="M93" s="11"/>
      <c r="N93" s="11"/>
    </row>
    <row r="94" spans="1:14" ht="12.75" x14ac:dyDescent="0.2">
      <c r="A94" s="106"/>
      <c r="B94" s="21" t="s">
        <v>618</v>
      </c>
      <c r="C94" s="11">
        <v>-763527.9</v>
      </c>
      <c r="D94" s="11">
        <v>-751408.08</v>
      </c>
      <c r="E94" s="11">
        <v>-739288.26000000024</v>
      </c>
      <c r="F94" s="11">
        <v>-763527.89999999991</v>
      </c>
      <c r="G94" s="11">
        <v>-739288.25999999978</v>
      </c>
      <c r="H94" s="11">
        <v>-763527.89999999991</v>
      </c>
      <c r="I94" s="11">
        <v>-800923.62000000011</v>
      </c>
      <c r="J94" s="11"/>
      <c r="K94" s="11"/>
      <c r="L94" s="11"/>
      <c r="M94" s="11"/>
      <c r="N94" s="11"/>
    </row>
    <row r="95" spans="1:14" ht="12.75" hidden="1" x14ac:dyDescent="0.2">
      <c r="A95" s="106"/>
      <c r="B95" s="21" t="s">
        <v>617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/>
      <c r="K95" s="11"/>
      <c r="L95" s="11"/>
      <c r="M95" s="11"/>
      <c r="N95" s="11"/>
    </row>
    <row r="96" spans="1:14" ht="14.25" hidden="1" x14ac:dyDescent="0.2">
      <c r="A96" s="72"/>
      <c r="B96" s="21" t="s">
        <v>616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/>
      <c r="K96" s="80"/>
      <c r="L96" s="80"/>
      <c r="M96" s="80"/>
      <c r="N96" s="80"/>
    </row>
    <row r="97" spans="1:14" ht="14.25" hidden="1" x14ac:dyDescent="0.2">
      <c r="A97" s="72"/>
      <c r="B97" s="21" t="s">
        <v>615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/>
      <c r="K97" s="80"/>
      <c r="L97" s="80"/>
      <c r="M97" s="80"/>
      <c r="N97" s="80"/>
    </row>
    <row r="98" spans="1:14" ht="14.25" hidden="1" x14ac:dyDescent="0.2">
      <c r="A98" s="72"/>
      <c r="B98" s="21" t="s">
        <v>614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/>
      <c r="K98" s="80"/>
      <c r="L98" s="80"/>
      <c r="M98" s="80"/>
      <c r="N98" s="80"/>
    </row>
    <row r="99" spans="1:14" ht="14.25" hidden="1" x14ac:dyDescent="0.2">
      <c r="A99" s="72"/>
      <c r="B99" s="21" t="s">
        <v>613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/>
      <c r="K99" s="80"/>
      <c r="L99" s="80"/>
      <c r="M99" s="80"/>
      <c r="N99" s="80"/>
    </row>
    <row r="100" spans="1:14" ht="14.25" hidden="1" x14ac:dyDescent="0.2">
      <c r="A100" s="72"/>
      <c r="B100" s="21" t="s">
        <v>612</v>
      </c>
      <c r="C100" s="80">
        <v>0</v>
      </c>
      <c r="D100" s="80">
        <v>0</v>
      </c>
      <c r="E100" s="80">
        <v>0</v>
      </c>
      <c r="F100" s="80">
        <v>0</v>
      </c>
      <c r="G100" s="80">
        <v>0</v>
      </c>
      <c r="H100" s="80">
        <v>0</v>
      </c>
      <c r="I100" s="80">
        <v>0</v>
      </c>
      <c r="J100" s="80"/>
      <c r="K100" s="80"/>
      <c r="L100" s="80"/>
      <c r="M100" s="80"/>
      <c r="N100" s="80"/>
    </row>
    <row r="101" spans="1:14" ht="14.25" hidden="1" x14ac:dyDescent="0.2">
      <c r="A101" s="72"/>
      <c r="B101" s="21" t="s">
        <v>611</v>
      </c>
      <c r="C101" s="80">
        <v>0</v>
      </c>
      <c r="D101" s="80">
        <v>0</v>
      </c>
      <c r="E101" s="80">
        <v>0</v>
      </c>
      <c r="F101" s="80">
        <v>0</v>
      </c>
      <c r="G101" s="80">
        <v>0</v>
      </c>
      <c r="H101" s="80">
        <v>0</v>
      </c>
      <c r="I101" s="80">
        <v>0</v>
      </c>
      <c r="J101" s="80"/>
      <c r="K101" s="80"/>
      <c r="L101" s="80"/>
      <c r="M101" s="80"/>
      <c r="N101" s="80"/>
    </row>
    <row r="102" spans="1:14" ht="14.25" hidden="1" x14ac:dyDescent="0.2">
      <c r="A102" s="72"/>
      <c r="B102" s="21" t="s">
        <v>610</v>
      </c>
      <c r="C102" s="80">
        <v>0</v>
      </c>
      <c r="D102" s="80">
        <v>0</v>
      </c>
      <c r="E102" s="80">
        <v>0</v>
      </c>
      <c r="F102" s="80">
        <v>0</v>
      </c>
      <c r="G102" s="80">
        <v>0</v>
      </c>
      <c r="H102" s="80">
        <v>0</v>
      </c>
      <c r="I102" s="80">
        <v>0</v>
      </c>
      <c r="J102" s="80"/>
      <c r="K102" s="80"/>
      <c r="L102" s="80"/>
      <c r="M102" s="80"/>
      <c r="N102" s="80"/>
    </row>
    <row r="103" spans="1:14" ht="14.25" hidden="1" x14ac:dyDescent="0.2">
      <c r="A103" s="72"/>
      <c r="B103" s="21" t="s">
        <v>609</v>
      </c>
      <c r="C103" s="80">
        <v>0</v>
      </c>
      <c r="D103" s="80">
        <v>0</v>
      </c>
      <c r="E103" s="80">
        <v>0</v>
      </c>
      <c r="F103" s="80">
        <v>0</v>
      </c>
      <c r="G103" s="80">
        <v>0</v>
      </c>
      <c r="H103" s="80">
        <v>0</v>
      </c>
      <c r="I103" s="80">
        <v>0</v>
      </c>
      <c r="J103" s="80"/>
      <c r="K103" s="80"/>
      <c r="L103" s="80"/>
      <c r="M103" s="80"/>
      <c r="N103" s="80"/>
    </row>
    <row r="104" spans="1:14" ht="14.25" hidden="1" x14ac:dyDescent="0.2">
      <c r="A104" s="72"/>
      <c r="B104" s="21" t="s">
        <v>608</v>
      </c>
      <c r="C104" s="80">
        <v>0</v>
      </c>
      <c r="D104" s="80">
        <v>0</v>
      </c>
      <c r="E104" s="80">
        <v>0</v>
      </c>
      <c r="F104" s="80">
        <v>0</v>
      </c>
      <c r="G104" s="80">
        <v>0</v>
      </c>
      <c r="H104" s="80">
        <v>0</v>
      </c>
      <c r="I104" s="80">
        <v>0</v>
      </c>
      <c r="J104" s="80"/>
      <c r="K104" s="80"/>
      <c r="L104" s="80"/>
      <c r="M104" s="80"/>
      <c r="N104" s="80"/>
    </row>
    <row r="105" spans="1:14" ht="14.25" hidden="1" x14ac:dyDescent="0.2">
      <c r="A105" s="72"/>
      <c r="B105" s="21" t="s">
        <v>607</v>
      </c>
      <c r="C105" s="77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/>
      <c r="K105" s="77"/>
      <c r="L105" s="77"/>
      <c r="M105" s="77"/>
      <c r="N105" s="77"/>
    </row>
    <row r="106" spans="1:14" ht="14.25" hidden="1" x14ac:dyDescent="0.2">
      <c r="A106" s="72"/>
      <c r="B106" s="21" t="s">
        <v>606</v>
      </c>
      <c r="C106" s="77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/>
      <c r="K106" s="77"/>
      <c r="L106" s="77"/>
      <c r="M106" s="77"/>
      <c r="N106" s="77"/>
    </row>
    <row r="107" spans="1:14" ht="14.25" hidden="1" x14ac:dyDescent="0.2">
      <c r="A107" s="72"/>
      <c r="B107" s="21" t="s">
        <v>605</v>
      </c>
      <c r="C107" s="77">
        <v>0</v>
      </c>
      <c r="D107" s="77">
        <v>0</v>
      </c>
      <c r="E107" s="77">
        <v>0</v>
      </c>
      <c r="F107" s="77">
        <v>0</v>
      </c>
      <c r="G107" s="77">
        <v>0</v>
      </c>
      <c r="H107" s="77">
        <v>0</v>
      </c>
      <c r="I107" s="77">
        <v>0</v>
      </c>
      <c r="J107" s="77"/>
      <c r="K107" s="77"/>
      <c r="L107" s="77"/>
      <c r="M107" s="77"/>
      <c r="N107" s="77"/>
    </row>
    <row r="108" spans="1:14" ht="14.25" hidden="1" x14ac:dyDescent="0.2">
      <c r="A108" s="72"/>
      <c r="B108" s="21" t="s">
        <v>604</v>
      </c>
      <c r="C108" s="77">
        <v>0</v>
      </c>
      <c r="D108" s="77">
        <v>0</v>
      </c>
      <c r="E108" s="77">
        <v>0</v>
      </c>
      <c r="F108" s="77">
        <v>0</v>
      </c>
      <c r="G108" s="77">
        <v>0</v>
      </c>
      <c r="H108" s="77">
        <v>0</v>
      </c>
      <c r="I108" s="77">
        <v>0</v>
      </c>
      <c r="J108" s="77"/>
      <c r="K108" s="77"/>
      <c r="L108" s="77"/>
      <c r="M108" s="77"/>
      <c r="N108" s="77"/>
    </row>
    <row r="109" spans="1:14" ht="14.25" hidden="1" x14ac:dyDescent="0.2">
      <c r="A109" s="72"/>
      <c r="B109" s="21" t="s">
        <v>603</v>
      </c>
      <c r="C109" s="77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/>
      <c r="K109" s="77"/>
      <c r="L109" s="77"/>
      <c r="M109" s="77"/>
      <c r="N109" s="77"/>
    </row>
    <row r="110" spans="1:14" ht="14.25" hidden="1" x14ac:dyDescent="0.2">
      <c r="A110" s="72"/>
      <c r="B110" s="21" t="s">
        <v>602</v>
      </c>
      <c r="C110" s="77">
        <v>0</v>
      </c>
      <c r="D110" s="77">
        <v>0</v>
      </c>
      <c r="E110" s="77">
        <v>0</v>
      </c>
      <c r="F110" s="77">
        <v>0</v>
      </c>
      <c r="G110" s="77">
        <v>0</v>
      </c>
      <c r="H110" s="77">
        <v>0</v>
      </c>
      <c r="I110" s="77">
        <v>0</v>
      </c>
      <c r="J110" s="77"/>
      <c r="K110" s="77"/>
      <c r="L110" s="77"/>
      <c r="M110" s="77"/>
      <c r="N110" s="77"/>
    </row>
    <row r="111" spans="1:14" ht="14.25" hidden="1" x14ac:dyDescent="0.2">
      <c r="A111" s="72"/>
      <c r="B111" s="21" t="s">
        <v>230</v>
      </c>
      <c r="C111" s="77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/>
      <c r="K111" s="77"/>
      <c r="L111" s="77"/>
      <c r="M111" s="77"/>
      <c r="N111" s="77"/>
    </row>
    <row r="112" spans="1:14" ht="14.25" hidden="1" x14ac:dyDescent="0.2">
      <c r="A112" s="72"/>
      <c r="B112" s="21" t="s">
        <v>601</v>
      </c>
      <c r="C112" s="77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/>
      <c r="K112" s="77"/>
      <c r="L112" s="77"/>
      <c r="M112" s="77"/>
      <c r="N112" s="77"/>
    </row>
    <row r="113" spans="1:14" ht="14.25" hidden="1" x14ac:dyDescent="0.2">
      <c r="A113" s="72"/>
      <c r="B113" s="21" t="s">
        <v>197</v>
      </c>
      <c r="C113" s="77">
        <v>0</v>
      </c>
      <c r="D113" s="77">
        <v>0</v>
      </c>
      <c r="E113" s="77">
        <v>0</v>
      </c>
      <c r="F113" s="77">
        <v>0</v>
      </c>
      <c r="G113" s="77">
        <v>0</v>
      </c>
      <c r="H113" s="77">
        <v>0</v>
      </c>
      <c r="I113" s="77">
        <v>0</v>
      </c>
      <c r="J113" s="77"/>
      <c r="K113" s="77"/>
      <c r="L113" s="77"/>
      <c r="M113" s="77"/>
      <c r="N113" s="77"/>
    </row>
    <row r="114" spans="1:14" ht="14.25" x14ac:dyDescent="0.2">
      <c r="A114" s="95" t="s">
        <v>384</v>
      </c>
      <c r="B114" s="21"/>
      <c r="C114" s="89">
        <f>SUM(C11:C113)</f>
        <v>3702721.0900000003</v>
      </c>
      <c r="D114" s="89">
        <f>SUM(D11:D113)</f>
        <v>3665916.7999999989</v>
      </c>
      <c r="E114" s="89">
        <f>SUM(E11:E113)</f>
        <v>3678036.6200000006</v>
      </c>
      <c r="F114" s="89">
        <f>SUM(F11:F113)</f>
        <v>3668392.6700000004</v>
      </c>
      <c r="G114" s="89">
        <f>SUM(G11:G113)</f>
        <v>3695150.8899999987</v>
      </c>
      <c r="H114" s="89">
        <f>SUM(H11:H113)</f>
        <v>3762059.6199999996</v>
      </c>
      <c r="I114" s="89">
        <f>SUM(I11:I113)</f>
        <v>3812528.4100000011</v>
      </c>
      <c r="J114" s="89"/>
      <c r="K114" s="89"/>
      <c r="L114" s="89"/>
      <c r="M114" s="89"/>
      <c r="N114" s="89"/>
    </row>
    <row r="115" spans="1:14" ht="14.25" hidden="1" x14ac:dyDescent="0.2">
      <c r="A115" s="72"/>
      <c r="B115" s="21" t="s">
        <v>197</v>
      </c>
      <c r="C115" s="77">
        <v>0</v>
      </c>
      <c r="D115" s="77">
        <v>0</v>
      </c>
      <c r="E115" s="77">
        <v>0</v>
      </c>
      <c r="F115" s="77">
        <v>0</v>
      </c>
      <c r="G115" s="77">
        <v>0</v>
      </c>
      <c r="H115" s="77">
        <v>0</v>
      </c>
      <c r="I115" s="77">
        <v>0</v>
      </c>
      <c r="J115" s="77"/>
      <c r="K115" s="77"/>
      <c r="L115" s="77"/>
      <c r="M115" s="77"/>
      <c r="N115" s="77"/>
    </row>
    <row r="116" spans="1:14" ht="14.25" hidden="1" x14ac:dyDescent="0.2">
      <c r="A116" s="72"/>
      <c r="B116" s="21" t="s">
        <v>197</v>
      </c>
      <c r="C116" s="77">
        <v>0</v>
      </c>
      <c r="D116" s="77">
        <v>0</v>
      </c>
      <c r="E116" s="77">
        <v>0</v>
      </c>
      <c r="F116" s="77">
        <v>0</v>
      </c>
      <c r="G116" s="77">
        <v>0</v>
      </c>
      <c r="H116" s="77">
        <v>0</v>
      </c>
      <c r="I116" s="77">
        <v>0</v>
      </c>
      <c r="J116" s="77"/>
      <c r="K116" s="77"/>
      <c r="L116" s="77"/>
      <c r="M116" s="77"/>
      <c r="N116" s="77"/>
    </row>
    <row r="117" spans="1:14" ht="14.25" hidden="1" x14ac:dyDescent="0.2">
      <c r="A117" s="72"/>
      <c r="B117" s="21" t="s">
        <v>197</v>
      </c>
      <c r="C117" s="104">
        <v>0</v>
      </c>
      <c r="D117" s="104">
        <v>0</v>
      </c>
      <c r="E117" s="104">
        <v>0</v>
      </c>
      <c r="F117" s="104">
        <v>0</v>
      </c>
      <c r="G117" s="104">
        <v>0</v>
      </c>
      <c r="H117" s="104">
        <v>0</v>
      </c>
      <c r="I117" s="104">
        <v>0</v>
      </c>
      <c r="J117" s="104"/>
      <c r="K117" s="104"/>
      <c r="L117" s="104"/>
      <c r="M117" s="104"/>
      <c r="N117" s="104"/>
    </row>
    <row r="118" spans="1:14" ht="14.25" x14ac:dyDescent="0.2">
      <c r="A118" s="72"/>
      <c r="B118" s="21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</row>
    <row r="119" spans="1:14" ht="14.25" x14ac:dyDescent="0.2">
      <c r="A119" s="95" t="s">
        <v>384</v>
      </c>
      <c r="B119" s="112" t="s">
        <v>600</v>
      </c>
      <c r="C119" s="111">
        <f>SUM(C114:C117)</f>
        <v>3702721.0900000003</v>
      </c>
      <c r="D119" s="111">
        <f>SUM(D114:D117)</f>
        <v>3665916.7999999989</v>
      </c>
      <c r="E119" s="111">
        <f>SUM(E114:E117)</f>
        <v>3678036.6200000006</v>
      </c>
      <c r="F119" s="111">
        <f>SUM(F114:F117)</f>
        <v>3668392.6700000004</v>
      </c>
      <c r="G119" s="111">
        <f>SUM(G114:G117)</f>
        <v>3695150.8899999987</v>
      </c>
      <c r="H119" s="111">
        <f>SUM(H114:H117)</f>
        <v>3762059.6199999996</v>
      </c>
      <c r="I119" s="111">
        <f>SUM(I114:I117)</f>
        <v>3812528.4100000011</v>
      </c>
      <c r="J119" s="111"/>
      <c r="K119" s="111"/>
      <c r="L119" s="111"/>
      <c r="M119" s="111"/>
      <c r="N119" s="111"/>
    </row>
    <row r="120" spans="1:14" ht="14.25" x14ac:dyDescent="0.2">
      <c r="A120" s="72"/>
      <c r="B120" s="96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</row>
    <row r="121" spans="1:14" ht="14.25" x14ac:dyDescent="0.2">
      <c r="A121" s="72" t="s">
        <v>409</v>
      </c>
      <c r="B121" s="94" t="s">
        <v>599</v>
      </c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</row>
    <row r="122" spans="1:14" ht="14.25" hidden="1" x14ac:dyDescent="0.2">
      <c r="A122" s="72"/>
      <c r="B122" s="21" t="s">
        <v>598</v>
      </c>
      <c r="C122" s="80">
        <v>0</v>
      </c>
      <c r="D122" s="80">
        <v>0</v>
      </c>
      <c r="E122" s="80">
        <v>0</v>
      </c>
      <c r="F122" s="80">
        <v>0</v>
      </c>
      <c r="G122" s="80">
        <v>0</v>
      </c>
      <c r="H122" s="80">
        <v>0</v>
      </c>
      <c r="I122" s="80">
        <v>0</v>
      </c>
      <c r="J122" s="80"/>
      <c r="K122" s="80"/>
      <c r="L122" s="80"/>
      <c r="M122" s="80"/>
      <c r="N122" s="80"/>
    </row>
    <row r="123" spans="1:14" ht="14.25" hidden="1" x14ac:dyDescent="0.2">
      <c r="A123" s="72"/>
      <c r="B123" s="21" t="s">
        <v>597</v>
      </c>
      <c r="C123" s="80">
        <v>0</v>
      </c>
      <c r="D123" s="80">
        <v>0</v>
      </c>
      <c r="E123" s="80">
        <v>0</v>
      </c>
      <c r="F123" s="80">
        <v>0</v>
      </c>
      <c r="G123" s="80">
        <v>0</v>
      </c>
      <c r="H123" s="80">
        <v>0</v>
      </c>
      <c r="I123" s="80">
        <v>0</v>
      </c>
      <c r="J123" s="80"/>
      <c r="K123" s="80"/>
      <c r="L123" s="80"/>
      <c r="M123" s="80"/>
      <c r="N123" s="80"/>
    </row>
    <row r="124" spans="1:14" ht="14.25" hidden="1" x14ac:dyDescent="0.2">
      <c r="A124" s="72"/>
      <c r="B124" s="21" t="s">
        <v>596</v>
      </c>
      <c r="C124" s="80">
        <v>0</v>
      </c>
      <c r="D124" s="80">
        <v>0</v>
      </c>
      <c r="E124" s="80">
        <v>0</v>
      </c>
      <c r="F124" s="80">
        <v>0</v>
      </c>
      <c r="G124" s="80">
        <v>0</v>
      </c>
      <c r="H124" s="80">
        <v>0</v>
      </c>
      <c r="I124" s="80">
        <v>0</v>
      </c>
      <c r="J124" s="80"/>
      <c r="K124" s="80"/>
      <c r="L124" s="80"/>
      <c r="M124" s="80"/>
      <c r="N124" s="80"/>
    </row>
    <row r="125" spans="1:14" ht="14.25" hidden="1" x14ac:dyDescent="0.2">
      <c r="A125" s="72"/>
      <c r="B125" s="21" t="s">
        <v>595</v>
      </c>
      <c r="C125" s="80">
        <v>0</v>
      </c>
      <c r="D125" s="80">
        <v>0</v>
      </c>
      <c r="E125" s="80">
        <v>0</v>
      </c>
      <c r="F125" s="80">
        <v>0</v>
      </c>
      <c r="G125" s="80">
        <v>0</v>
      </c>
      <c r="H125" s="80">
        <v>0</v>
      </c>
      <c r="I125" s="80">
        <v>0</v>
      </c>
      <c r="J125" s="80"/>
      <c r="K125" s="80"/>
      <c r="L125" s="80"/>
      <c r="M125" s="80"/>
      <c r="N125" s="80"/>
    </row>
    <row r="126" spans="1:14" ht="14.25" hidden="1" x14ac:dyDescent="0.2">
      <c r="A126" s="72"/>
      <c r="B126" s="21" t="s">
        <v>442</v>
      </c>
      <c r="C126" s="80">
        <v>0</v>
      </c>
      <c r="D126" s="80">
        <v>0</v>
      </c>
      <c r="E126" s="80">
        <v>0</v>
      </c>
      <c r="F126" s="80">
        <v>0</v>
      </c>
      <c r="G126" s="80">
        <v>0</v>
      </c>
      <c r="H126" s="80">
        <v>0</v>
      </c>
      <c r="I126" s="80">
        <v>0</v>
      </c>
      <c r="J126" s="80"/>
      <c r="K126" s="80"/>
      <c r="L126" s="80"/>
      <c r="M126" s="80"/>
      <c r="N126" s="80"/>
    </row>
    <row r="127" spans="1:14" ht="14.25" hidden="1" x14ac:dyDescent="0.2">
      <c r="A127" s="72"/>
      <c r="B127" s="21" t="s">
        <v>594</v>
      </c>
      <c r="C127" s="80">
        <v>0</v>
      </c>
      <c r="D127" s="80">
        <v>0</v>
      </c>
      <c r="E127" s="80">
        <v>0</v>
      </c>
      <c r="F127" s="80">
        <v>0</v>
      </c>
      <c r="G127" s="80">
        <v>0</v>
      </c>
      <c r="H127" s="80">
        <v>0</v>
      </c>
      <c r="I127" s="80">
        <v>0</v>
      </c>
      <c r="J127" s="80"/>
      <c r="K127" s="80"/>
      <c r="L127" s="80"/>
      <c r="M127" s="80"/>
      <c r="N127" s="80"/>
    </row>
    <row r="128" spans="1:14" ht="14.25" x14ac:dyDescent="0.2">
      <c r="A128" s="72"/>
      <c r="B128" s="21" t="s">
        <v>415</v>
      </c>
      <c r="C128" s="80">
        <v>0</v>
      </c>
      <c r="D128" s="80">
        <v>0</v>
      </c>
      <c r="E128" s="80">
        <v>0</v>
      </c>
      <c r="F128" s="80">
        <v>0</v>
      </c>
      <c r="G128" s="80">
        <v>0</v>
      </c>
      <c r="H128" s="80">
        <v>351393.49</v>
      </c>
      <c r="I128" s="80">
        <v>351393.49</v>
      </c>
      <c r="J128" s="80"/>
      <c r="K128" s="80"/>
      <c r="L128" s="80"/>
      <c r="M128" s="80"/>
      <c r="N128" s="80"/>
    </row>
    <row r="129" spans="1:14" ht="14.25" hidden="1" x14ac:dyDescent="0.2">
      <c r="A129" s="72"/>
      <c r="B129" s="21" t="s">
        <v>593</v>
      </c>
      <c r="C129" s="80">
        <v>0</v>
      </c>
      <c r="D129" s="80">
        <v>0</v>
      </c>
      <c r="E129" s="80">
        <v>0</v>
      </c>
      <c r="F129" s="80">
        <v>0</v>
      </c>
      <c r="G129" s="80">
        <v>0</v>
      </c>
      <c r="H129" s="80">
        <v>0</v>
      </c>
      <c r="I129" s="80">
        <v>0</v>
      </c>
      <c r="J129" s="80"/>
      <c r="K129" s="80"/>
      <c r="L129" s="80"/>
      <c r="M129" s="80"/>
      <c r="N129" s="80"/>
    </row>
    <row r="130" spans="1:14" ht="12.75" x14ac:dyDescent="0.2">
      <c r="A130" s="64"/>
      <c r="B130" s="21" t="s">
        <v>592</v>
      </c>
      <c r="C130" s="67">
        <v>0</v>
      </c>
      <c r="D130" s="67">
        <v>0</v>
      </c>
      <c r="E130" s="67">
        <v>0</v>
      </c>
      <c r="F130" s="67">
        <v>0</v>
      </c>
      <c r="G130" s="67">
        <v>0</v>
      </c>
      <c r="H130" s="67">
        <v>50490.21</v>
      </c>
      <c r="I130" s="67">
        <v>188147.63</v>
      </c>
      <c r="J130" s="67"/>
      <c r="K130" s="67"/>
      <c r="L130" s="67"/>
      <c r="M130" s="67"/>
      <c r="N130" s="67"/>
    </row>
    <row r="131" spans="1:14" ht="12.75" x14ac:dyDescent="0.2">
      <c r="A131" s="64"/>
      <c r="B131" s="21" t="s">
        <v>591</v>
      </c>
      <c r="C131" s="67">
        <v>286459.58</v>
      </c>
      <c r="D131" s="67">
        <v>286760.3</v>
      </c>
      <c r="E131" s="67">
        <v>286948.93000000005</v>
      </c>
      <c r="F131" s="67">
        <v>272978.27</v>
      </c>
      <c r="G131" s="67">
        <v>274620.04999999981</v>
      </c>
      <c r="H131" s="67">
        <v>304665.24000000022</v>
      </c>
      <c r="I131" s="67">
        <v>276939.70999999996</v>
      </c>
      <c r="J131" s="67"/>
      <c r="K131" s="67"/>
      <c r="L131" s="67"/>
      <c r="M131" s="67"/>
      <c r="N131" s="67"/>
    </row>
    <row r="132" spans="1:14" ht="14.25" hidden="1" x14ac:dyDescent="0.2">
      <c r="A132" s="72"/>
      <c r="B132" s="21" t="s">
        <v>590</v>
      </c>
      <c r="C132" s="80">
        <v>0</v>
      </c>
      <c r="D132" s="80">
        <v>0</v>
      </c>
      <c r="E132" s="80">
        <v>0</v>
      </c>
      <c r="F132" s="80">
        <v>0</v>
      </c>
      <c r="G132" s="80">
        <v>0</v>
      </c>
      <c r="H132" s="80">
        <v>0</v>
      </c>
      <c r="I132" s="80">
        <v>0</v>
      </c>
      <c r="J132" s="80"/>
      <c r="K132" s="80"/>
      <c r="L132" s="80"/>
      <c r="M132" s="80"/>
      <c r="N132" s="80"/>
    </row>
    <row r="133" spans="1:14" ht="14.25" hidden="1" x14ac:dyDescent="0.2">
      <c r="A133" s="72"/>
      <c r="B133" s="21" t="s">
        <v>589</v>
      </c>
      <c r="C133" s="80">
        <v>0</v>
      </c>
      <c r="D133" s="80">
        <v>0</v>
      </c>
      <c r="E133" s="80">
        <v>0</v>
      </c>
      <c r="F133" s="80">
        <v>0</v>
      </c>
      <c r="G133" s="80">
        <v>0</v>
      </c>
      <c r="H133" s="80">
        <v>0</v>
      </c>
      <c r="I133" s="80">
        <v>0</v>
      </c>
      <c r="J133" s="80"/>
      <c r="K133" s="80"/>
      <c r="L133" s="80"/>
      <c r="M133" s="80"/>
      <c r="N133" s="80"/>
    </row>
    <row r="134" spans="1:14" ht="14.25" x14ac:dyDescent="0.2">
      <c r="A134" s="72"/>
      <c r="B134" s="21" t="s">
        <v>588</v>
      </c>
      <c r="C134" s="80">
        <v>0</v>
      </c>
      <c r="D134" s="80">
        <v>0</v>
      </c>
      <c r="E134" s="80">
        <v>0</v>
      </c>
      <c r="F134" s="80">
        <v>0</v>
      </c>
      <c r="G134" s="80">
        <v>0</v>
      </c>
      <c r="H134" s="80">
        <v>0</v>
      </c>
      <c r="I134" s="80">
        <v>25466.400000000001</v>
      </c>
      <c r="J134" s="80"/>
      <c r="K134" s="80"/>
      <c r="L134" s="80"/>
      <c r="M134" s="80"/>
      <c r="N134" s="80"/>
    </row>
    <row r="135" spans="1:14" ht="14.25" hidden="1" x14ac:dyDescent="0.2">
      <c r="A135" s="72"/>
      <c r="B135" s="21" t="s">
        <v>587</v>
      </c>
      <c r="C135" s="80">
        <v>0</v>
      </c>
      <c r="D135" s="80">
        <v>0</v>
      </c>
      <c r="E135" s="80">
        <v>0</v>
      </c>
      <c r="F135" s="80">
        <v>0</v>
      </c>
      <c r="G135" s="80">
        <v>0</v>
      </c>
      <c r="H135" s="80">
        <v>0</v>
      </c>
      <c r="I135" s="80">
        <v>0</v>
      </c>
      <c r="J135" s="80"/>
      <c r="K135" s="80"/>
      <c r="L135" s="80"/>
      <c r="M135" s="80"/>
      <c r="N135" s="80"/>
    </row>
    <row r="136" spans="1:14" ht="14.25" hidden="1" x14ac:dyDescent="0.2">
      <c r="A136" s="72"/>
      <c r="B136" s="21" t="s">
        <v>586</v>
      </c>
      <c r="C136" s="80">
        <v>0</v>
      </c>
      <c r="D136" s="80">
        <v>0</v>
      </c>
      <c r="E136" s="80">
        <v>0</v>
      </c>
      <c r="F136" s="80">
        <v>0</v>
      </c>
      <c r="G136" s="80">
        <v>0</v>
      </c>
      <c r="H136" s="80">
        <v>0</v>
      </c>
      <c r="I136" s="80">
        <v>0</v>
      </c>
      <c r="J136" s="80"/>
      <c r="K136" s="80"/>
      <c r="L136" s="80"/>
      <c r="M136" s="80"/>
      <c r="N136" s="80"/>
    </row>
    <row r="137" spans="1:14" ht="12.75" hidden="1" x14ac:dyDescent="0.2">
      <c r="A137" s="64"/>
      <c r="B137" s="21" t="s">
        <v>585</v>
      </c>
      <c r="C137" s="67">
        <v>0</v>
      </c>
      <c r="D137" s="67">
        <v>0</v>
      </c>
      <c r="E137" s="67">
        <v>0</v>
      </c>
      <c r="F137" s="67">
        <v>0</v>
      </c>
      <c r="G137" s="67">
        <v>0</v>
      </c>
      <c r="H137" s="67">
        <v>0</v>
      </c>
      <c r="I137" s="67">
        <v>0</v>
      </c>
      <c r="J137" s="67"/>
      <c r="K137" s="67"/>
      <c r="L137" s="67"/>
      <c r="M137" s="67"/>
      <c r="N137" s="67"/>
    </row>
    <row r="138" spans="1:14" ht="14.25" hidden="1" x14ac:dyDescent="0.2">
      <c r="A138" s="72"/>
      <c r="B138" s="21" t="s">
        <v>584</v>
      </c>
      <c r="C138" s="80">
        <v>0</v>
      </c>
      <c r="D138" s="80">
        <v>0</v>
      </c>
      <c r="E138" s="80">
        <v>0</v>
      </c>
      <c r="F138" s="80">
        <v>0</v>
      </c>
      <c r="G138" s="80">
        <v>0</v>
      </c>
      <c r="H138" s="80">
        <v>0</v>
      </c>
      <c r="I138" s="80">
        <v>0</v>
      </c>
      <c r="J138" s="80"/>
      <c r="K138" s="80"/>
      <c r="L138" s="80"/>
      <c r="M138" s="80"/>
      <c r="N138" s="80"/>
    </row>
    <row r="139" spans="1:14" ht="14.25" hidden="1" x14ac:dyDescent="0.2">
      <c r="A139" s="72"/>
      <c r="B139" s="21" t="s">
        <v>583</v>
      </c>
      <c r="C139" s="80">
        <v>0</v>
      </c>
      <c r="D139" s="80">
        <v>0</v>
      </c>
      <c r="E139" s="80">
        <v>0</v>
      </c>
      <c r="F139" s="80">
        <v>0</v>
      </c>
      <c r="G139" s="80">
        <v>0</v>
      </c>
      <c r="H139" s="80">
        <v>0</v>
      </c>
      <c r="I139" s="80">
        <v>0</v>
      </c>
      <c r="J139" s="80"/>
      <c r="K139" s="80"/>
      <c r="L139" s="80"/>
      <c r="M139" s="80"/>
      <c r="N139" s="80"/>
    </row>
    <row r="140" spans="1:14" ht="14.25" hidden="1" x14ac:dyDescent="0.2">
      <c r="A140" s="72"/>
      <c r="B140" s="21" t="s">
        <v>582</v>
      </c>
      <c r="C140" s="80">
        <v>0</v>
      </c>
      <c r="D140" s="80">
        <v>0</v>
      </c>
      <c r="E140" s="80">
        <v>0</v>
      </c>
      <c r="F140" s="80">
        <v>0</v>
      </c>
      <c r="G140" s="80">
        <v>0</v>
      </c>
      <c r="H140" s="80">
        <v>0</v>
      </c>
      <c r="I140" s="80">
        <v>0</v>
      </c>
      <c r="J140" s="80"/>
      <c r="K140" s="80"/>
      <c r="L140" s="80"/>
      <c r="M140" s="80"/>
      <c r="N140" s="80"/>
    </row>
    <row r="141" spans="1:14" ht="14.25" hidden="1" x14ac:dyDescent="0.2">
      <c r="A141" s="72"/>
      <c r="B141" s="21" t="s">
        <v>581</v>
      </c>
      <c r="C141" s="80">
        <v>0</v>
      </c>
      <c r="D141" s="80">
        <v>0</v>
      </c>
      <c r="E141" s="80">
        <v>0</v>
      </c>
      <c r="F141" s="80">
        <v>0</v>
      </c>
      <c r="G141" s="80">
        <v>0</v>
      </c>
      <c r="H141" s="80">
        <v>0</v>
      </c>
      <c r="I141" s="80">
        <v>0</v>
      </c>
      <c r="J141" s="80"/>
      <c r="K141" s="80"/>
      <c r="L141" s="80"/>
      <c r="M141" s="80"/>
      <c r="N141" s="80"/>
    </row>
    <row r="142" spans="1:14" ht="14.25" hidden="1" x14ac:dyDescent="0.2">
      <c r="A142" s="72"/>
      <c r="B142" s="21" t="s">
        <v>580</v>
      </c>
      <c r="C142" s="80">
        <v>0</v>
      </c>
      <c r="D142" s="80">
        <v>0</v>
      </c>
      <c r="E142" s="80">
        <v>0</v>
      </c>
      <c r="F142" s="80">
        <v>0</v>
      </c>
      <c r="G142" s="80">
        <v>0</v>
      </c>
      <c r="H142" s="80">
        <v>0</v>
      </c>
      <c r="I142" s="80">
        <v>0</v>
      </c>
      <c r="J142" s="80"/>
      <c r="K142" s="80"/>
      <c r="L142" s="80"/>
      <c r="M142" s="80"/>
      <c r="N142" s="80"/>
    </row>
    <row r="143" spans="1:14" ht="12.75" hidden="1" x14ac:dyDescent="0.2">
      <c r="A143" s="64"/>
      <c r="B143" s="21" t="s">
        <v>579</v>
      </c>
      <c r="C143" s="67">
        <v>0</v>
      </c>
      <c r="D143" s="67">
        <v>0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/>
      <c r="K143" s="67"/>
      <c r="L143" s="67"/>
      <c r="M143" s="67"/>
      <c r="N143" s="67"/>
    </row>
    <row r="144" spans="1:14" ht="12.75" hidden="1" x14ac:dyDescent="0.2">
      <c r="A144" s="64"/>
      <c r="B144" s="21" t="s">
        <v>578</v>
      </c>
      <c r="C144" s="67">
        <v>0</v>
      </c>
      <c r="D144" s="67">
        <v>0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/>
      <c r="K144" s="67"/>
      <c r="L144" s="67"/>
      <c r="M144" s="67"/>
      <c r="N144" s="67"/>
    </row>
    <row r="145" spans="1:14" ht="12.75" hidden="1" x14ac:dyDescent="0.2">
      <c r="A145" s="64"/>
      <c r="B145" s="21" t="s">
        <v>577</v>
      </c>
      <c r="C145" s="67">
        <v>0</v>
      </c>
      <c r="D145" s="67">
        <v>0</v>
      </c>
      <c r="E145" s="67">
        <v>0</v>
      </c>
      <c r="F145" s="67">
        <v>0</v>
      </c>
      <c r="G145" s="67">
        <v>0</v>
      </c>
      <c r="H145" s="67">
        <v>0</v>
      </c>
      <c r="I145" s="67">
        <v>0</v>
      </c>
      <c r="J145" s="67"/>
      <c r="K145" s="67"/>
      <c r="L145" s="67"/>
      <c r="M145" s="67"/>
      <c r="N145" s="67"/>
    </row>
    <row r="146" spans="1:14" ht="12.75" hidden="1" x14ac:dyDescent="0.2">
      <c r="A146" s="64"/>
      <c r="B146" s="21" t="s">
        <v>576</v>
      </c>
      <c r="C146" s="67">
        <v>0</v>
      </c>
      <c r="D146" s="67">
        <v>0</v>
      </c>
      <c r="E146" s="67">
        <v>0</v>
      </c>
      <c r="F146" s="67">
        <v>0</v>
      </c>
      <c r="G146" s="67">
        <v>0</v>
      </c>
      <c r="H146" s="67">
        <v>0</v>
      </c>
      <c r="I146" s="67">
        <v>0</v>
      </c>
      <c r="J146" s="67"/>
      <c r="K146" s="67"/>
      <c r="L146" s="67"/>
      <c r="M146" s="67"/>
      <c r="N146" s="67"/>
    </row>
    <row r="147" spans="1:14" ht="14.25" hidden="1" x14ac:dyDescent="0.2">
      <c r="A147" s="72"/>
      <c r="B147" s="21" t="s">
        <v>575</v>
      </c>
      <c r="C147" s="80">
        <v>0</v>
      </c>
      <c r="D147" s="80">
        <v>0</v>
      </c>
      <c r="E147" s="80">
        <v>0</v>
      </c>
      <c r="F147" s="80">
        <v>0</v>
      </c>
      <c r="G147" s="80">
        <v>0</v>
      </c>
      <c r="H147" s="80">
        <v>0</v>
      </c>
      <c r="I147" s="80">
        <v>0</v>
      </c>
      <c r="J147" s="80"/>
      <c r="K147" s="80"/>
      <c r="L147" s="80"/>
      <c r="M147" s="80"/>
      <c r="N147" s="80"/>
    </row>
    <row r="148" spans="1:14" ht="14.25" x14ac:dyDescent="0.2">
      <c r="A148" s="95" t="s">
        <v>384</v>
      </c>
      <c r="B148" s="21"/>
      <c r="C148" s="114">
        <f>SUM(C122:C147)</f>
        <v>286459.58</v>
      </c>
      <c r="D148" s="114">
        <f>SUM(D122:D147)</f>
        <v>286760.3</v>
      </c>
      <c r="E148" s="114">
        <f>SUM(E122:E147)</f>
        <v>286948.93000000005</v>
      </c>
      <c r="F148" s="114">
        <f>SUM(F122:F147)</f>
        <v>272978.27</v>
      </c>
      <c r="G148" s="114">
        <f>SUM(G122:G147)</f>
        <v>274620.04999999981</v>
      </c>
      <c r="H148" s="114">
        <f>SUM(H122:H147)</f>
        <v>706548.94000000018</v>
      </c>
      <c r="I148" s="114">
        <f>SUM(I122:I147)</f>
        <v>841947.23</v>
      </c>
      <c r="J148" s="114"/>
      <c r="K148" s="114"/>
      <c r="L148" s="114"/>
      <c r="M148" s="114"/>
      <c r="N148" s="114"/>
    </row>
    <row r="149" spans="1:14" ht="14.25" x14ac:dyDescent="0.2">
      <c r="A149" s="95"/>
      <c r="B149" s="21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</row>
    <row r="150" spans="1:14" ht="12.75" hidden="1" x14ac:dyDescent="0.2">
      <c r="A150" s="64"/>
      <c r="B150" s="21" t="s">
        <v>419</v>
      </c>
      <c r="C150" s="67">
        <v>0</v>
      </c>
      <c r="D150" s="67">
        <v>0</v>
      </c>
      <c r="E150" s="67">
        <v>0</v>
      </c>
      <c r="F150" s="67">
        <v>0</v>
      </c>
      <c r="G150" s="67">
        <v>0</v>
      </c>
      <c r="H150" s="67">
        <v>0</v>
      </c>
      <c r="I150" s="67">
        <v>0</v>
      </c>
      <c r="J150" s="67"/>
      <c r="K150" s="67"/>
      <c r="L150" s="67"/>
      <c r="M150" s="67"/>
      <c r="N150" s="67"/>
    </row>
    <row r="151" spans="1:14" ht="12.75" hidden="1" x14ac:dyDescent="0.2">
      <c r="A151" s="64"/>
      <c r="B151" s="21" t="s">
        <v>328</v>
      </c>
      <c r="C151" s="67">
        <v>0</v>
      </c>
      <c r="D151" s="67">
        <v>0</v>
      </c>
      <c r="E151" s="67">
        <v>0</v>
      </c>
      <c r="F151" s="67">
        <v>0</v>
      </c>
      <c r="G151" s="67">
        <v>0</v>
      </c>
      <c r="H151" s="67">
        <v>0</v>
      </c>
      <c r="I151" s="67">
        <v>0</v>
      </c>
      <c r="J151" s="67"/>
      <c r="K151" s="67"/>
      <c r="L151" s="67"/>
      <c r="M151" s="67"/>
      <c r="N151" s="67"/>
    </row>
    <row r="152" spans="1:14" ht="12.75" x14ac:dyDescent="0.2">
      <c r="A152" s="64"/>
      <c r="B152" s="21" t="s">
        <v>574</v>
      </c>
      <c r="C152" s="67">
        <v>0</v>
      </c>
      <c r="D152" s="67">
        <v>0</v>
      </c>
      <c r="E152" s="67">
        <v>0</v>
      </c>
      <c r="F152" s="67">
        <v>0</v>
      </c>
      <c r="G152" s="67">
        <v>41339.199999999997</v>
      </c>
      <c r="H152" s="67">
        <v>587025.71000000008</v>
      </c>
      <c r="I152" s="67">
        <v>0</v>
      </c>
      <c r="J152" s="67"/>
      <c r="K152" s="67"/>
      <c r="L152" s="67"/>
      <c r="M152" s="67"/>
      <c r="N152" s="67"/>
    </row>
    <row r="153" spans="1:14" ht="12.75" x14ac:dyDescent="0.2">
      <c r="A153" s="64"/>
      <c r="B153" s="21" t="s">
        <v>440</v>
      </c>
      <c r="C153" s="67">
        <v>0</v>
      </c>
      <c r="D153" s="67">
        <v>0</v>
      </c>
      <c r="E153" s="67">
        <v>0</v>
      </c>
      <c r="F153" s="67">
        <v>9416.67</v>
      </c>
      <c r="G153" s="67">
        <v>9416.67</v>
      </c>
      <c r="H153" s="67">
        <v>0</v>
      </c>
      <c r="I153" s="67">
        <v>7417.1899999999987</v>
      </c>
      <c r="J153" s="67"/>
      <c r="K153" s="67"/>
      <c r="L153" s="67"/>
      <c r="M153" s="67"/>
      <c r="N153" s="67"/>
    </row>
    <row r="154" spans="1:14" ht="12.75" hidden="1" x14ac:dyDescent="0.2">
      <c r="A154" s="64"/>
      <c r="B154" s="21" t="s">
        <v>573</v>
      </c>
      <c r="C154" s="67">
        <v>0</v>
      </c>
      <c r="D154" s="67">
        <v>0</v>
      </c>
      <c r="E154" s="67">
        <v>0</v>
      </c>
      <c r="F154" s="67">
        <v>0</v>
      </c>
      <c r="G154" s="67">
        <v>0</v>
      </c>
      <c r="H154" s="67">
        <v>0</v>
      </c>
      <c r="I154" s="67">
        <v>0</v>
      </c>
      <c r="J154" s="67"/>
      <c r="K154" s="67"/>
      <c r="L154" s="67"/>
      <c r="M154" s="67"/>
      <c r="N154" s="67"/>
    </row>
    <row r="155" spans="1:14" ht="12.75" hidden="1" x14ac:dyDescent="0.2">
      <c r="A155" s="64"/>
      <c r="B155" s="21" t="s">
        <v>572</v>
      </c>
      <c r="C155" s="67">
        <v>0</v>
      </c>
      <c r="D155" s="67">
        <v>0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/>
      <c r="K155" s="67"/>
      <c r="L155" s="67"/>
      <c r="M155" s="67"/>
      <c r="N155" s="67"/>
    </row>
    <row r="156" spans="1:14" ht="12.75" hidden="1" x14ac:dyDescent="0.2">
      <c r="A156" s="64"/>
      <c r="B156" s="21" t="s">
        <v>571</v>
      </c>
      <c r="C156" s="67">
        <v>0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/>
      <c r="K156" s="67"/>
      <c r="L156" s="67"/>
      <c r="M156" s="67"/>
      <c r="N156" s="67"/>
    </row>
    <row r="157" spans="1:14" ht="14.25" hidden="1" x14ac:dyDescent="0.2">
      <c r="A157" s="72"/>
      <c r="B157" s="21" t="s">
        <v>570</v>
      </c>
      <c r="C157" s="80">
        <v>0</v>
      </c>
      <c r="D157" s="80">
        <v>0</v>
      </c>
      <c r="E157" s="80">
        <v>0</v>
      </c>
      <c r="F157" s="80">
        <v>0</v>
      </c>
      <c r="G157" s="80">
        <v>0</v>
      </c>
      <c r="H157" s="80">
        <v>0</v>
      </c>
      <c r="I157" s="80">
        <v>0</v>
      </c>
      <c r="J157" s="80"/>
      <c r="K157" s="80"/>
      <c r="L157" s="80"/>
      <c r="M157" s="80"/>
      <c r="N157" s="80"/>
    </row>
    <row r="158" spans="1:14" ht="14.25" hidden="1" x14ac:dyDescent="0.2">
      <c r="A158" s="72"/>
      <c r="B158" s="21" t="s">
        <v>569</v>
      </c>
      <c r="C158" s="80">
        <v>0</v>
      </c>
      <c r="D158" s="80">
        <v>0</v>
      </c>
      <c r="E158" s="80">
        <v>0</v>
      </c>
      <c r="F158" s="80">
        <v>0</v>
      </c>
      <c r="G158" s="80">
        <v>0</v>
      </c>
      <c r="H158" s="80">
        <v>0</v>
      </c>
      <c r="I158" s="80">
        <v>0</v>
      </c>
      <c r="J158" s="80"/>
      <c r="K158" s="80"/>
      <c r="L158" s="80"/>
      <c r="M158" s="80"/>
      <c r="N158" s="80"/>
    </row>
    <row r="159" spans="1:14" ht="14.25" hidden="1" x14ac:dyDescent="0.2">
      <c r="A159" s="72"/>
      <c r="B159" s="21" t="s">
        <v>568</v>
      </c>
      <c r="C159" s="80">
        <v>0</v>
      </c>
      <c r="D159" s="80">
        <v>0</v>
      </c>
      <c r="E159" s="80">
        <v>0</v>
      </c>
      <c r="F159" s="80">
        <v>0</v>
      </c>
      <c r="G159" s="80">
        <v>0</v>
      </c>
      <c r="H159" s="80">
        <v>0</v>
      </c>
      <c r="I159" s="80">
        <v>0</v>
      </c>
      <c r="J159" s="80"/>
      <c r="K159" s="80"/>
      <c r="L159" s="80"/>
      <c r="M159" s="80"/>
      <c r="N159" s="80"/>
    </row>
    <row r="160" spans="1:14" ht="14.25" hidden="1" x14ac:dyDescent="0.2">
      <c r="A160" s="72"/>
      <c r="B160" s="21" t="s">
        <v>567</v>
      </c>
      <c r="C160" s="80">
        <v>0</v>
      </c>
      <c r="D160" s="80">
        <v>0</v>
      </c>
      <c r="E160" s="80">
        <v>0</v>
      </c>
      <c r="F160" s="80">
        <v>0</v>
      </c>
      <c r="G160" s="80">
        <v>0</v>
      </c>
      <c r="H160" s="80">
        <v>0</v>
      </c>
      <c r="I160" s="80">
        <v>0</v>
      </c>
      <c r="J160" s="80"/>
      <c r="K160" s="80"/>
      <c r="L160" s="80"/>
      <c r="M160" s="80"/>
      <c r="N160" s="80"/>
    </row>
    <row r="161" spans="1:14" ht="14.25" hidden="1" x14ac:dyDescent="0.2">
      <c r="A161" s="72"/>
      <c r="B161" s="21" t="s">
        <v>566</v>
      </c>
      <c r="C161" s="80">
        <v>0</v>
      </c>
      <c r="D161" s="80">
        <v>0</v>
      </c>
      <c r="E161" s="80">
        <v>0</v>
      </c>
      <c r="F161" s="80">
        <v>0</v>
      </c>
      <c r="G161" s="80">
        <v>0</v>
      </c>
      <c r="H161" s="80">
        <v>0</v>
      </c>
      <c r="I161" s="80">
        <v>0</v>
      </c>
      <c r="J161" s="80"/>
      <c r="K161" s="80"/>
      <c r="L161" s="80"/>
      <c r="M161" s="80"/>
      <c r="N161" s="80"/>
    </row>
    <row r="162" spans="1:14" ht="14.25" x14ac:dyDescent="0.2">
      <c r="A162" s="72"/>
      <c r="B162" s="21" t="s">
        <v>565</v>
      </c>
      <c r="C162" s="80">
        <v>0</v>
      </c>
      <c r="D162" s="80">
        <v>0</v>
      </c>
      <c r="E162" s="80">
        <v>0</v>
      </c>
      <c r="F162" s="80">
        <v>0</v>
      </c>
      <c r="G162" s="80">
        <v>-4593.88</v>
      </c>
      <c r="H162" s="80">
        <v>-4598.9199999999992</v>
      </c>
      <c r="I162" s="80">
        <f>-6274.39-80517.38</f>
        <v>-86791.77</v>
      </c>
      <c r="J162" s="80"/>
      <c r="K162" s="80"/>
      <c r="L162" s="80"/>
      <c r="M162" s="80"/>
      <c r="N162" s="80"/>
    </row>
    <row r="163" spans="1:14" ht="14.25" x14ac:dyDescent="0.2">
      <c r="A163" s="72"/>
      <c r="B163" s="21" t="s">
        <v>564</v>
      </c>
      <c r="C163" s="80">
        <v>-3916.66</v>
      </c>
      <c r="D163" s="80">
        <v>-3916.66</v>
      </c>
      <c r="E163" s="80">
        <v>-28916.660000000003</v>
      </c>
      <c r="F163" s="80">
        <v>0</v>
      </c>
      <c r="G163" s="80">
        <v>0</v>
      </c>
      <c r="H163" s="80">
        <v>-3916.6599999999962</v>
      </c>
      <c r="I163" s="80">
        <v>0</v>
      </c>
      <c r="J163" s="80"/>
      <c r="K163" s="80"/>
      <c r="L163" s="80"/>
      <c r="M163" s="80"/>
      <c r="N163" s="80"/>
    </row>
    <row r="164" spans="1:14" ht="14.25" hidden="1" x14ac:dyDescent="0.2">
      <c r="A164" s="72"/>
      <c r="B164" s="21" t="s">
        <v>563</v>
      </c>
      <c r="C164" s="80">
        <v>0</v>
      </c>
      <c r="D164" s="80">
        <v>0</v>
      </c>
      <c r="E164" s="80">
        <v>0</v>
      </c>
      <c r="F164" s="80">
        <v>0</v>
      </c>
      <c r="G164" s="80">
        <v>0</v>
      </c>
      <c r="H164" s="80">
        <v>0</v>
      </c>
      <c r="I164" s="80">
        <v>0</v>
      </c>
      <c r="J164" s="80"/>
      <c r="K164" s="80"/>
      <c r="L164" s="80"/>
      <c r="M164" s="80"/>
      <c r="N164" s="80"/>
    </row>
    <row r="165" spans="1:14" ht="14.25" hidden="1" x14ac:dyDescent="0.2">
      <c r="A165" s="72"/>
      <c r="B165" s="21" t="s">
        <v>562</v>
      </c>
      <c r="C165" s="80">
        <v>0</v>
      </c>
      <c r="D165" s="80">
        <v>0</v>
      </c>
      <c r="E165" s="80">
        <v>0</v>
      </c>
      <c r="F165" s="80">
        <v>0</v>
      </c>
      <c r="G165" s="80">
        <v>0</v>
      </c>
      <c r="H165" s="80">
        <v>0</v>
      </c>
      <c r="I165" s="80">
        <v>0</v>
      </c>
      <c r="J165" s="80"/>
      <c r="K165" s="80"/>
      <c r="L165" s="80"/>
      <c r="M165" s="80"/>
      <c r="N165" s="80"/>
    </row>
    <row r="166" spans="1:14" ht="14.25" hidden="1" x14ac:dyDescent="0.2">
      <c r="A166" s="72"/>
      <c r="B166" s="21" t="s">
        <v>561</v>
      </c>
      <c r="C166" s="80">
        <v>0</v>
      </c>
      <c r="D166" s="80">
        <v>0</v>
      </c>
      <c r="E166" s="80">
        <v>0</v>
      </c>
      <c r="F166" s="80">
        <v>0</v>
      </c>
      <c r="G166" s="80">
        <v>0</v>
      </c>
      <c r="H166" s="80">
        <v>0</v>
      </c>
      <c r="I166" s="80">
        <v>0</v>
      </c>
      <c r="J166" s="80"/>
      <c r="K166" s="80"/>
      <c r="L166" s="80"/>
      <c r="M166" s="80"/>
      <c r="N166" s="80"/>
    </row>
    <row r="167" spans="1:14" ht="14.25" hidden="1" x14ac:dyDescent="0.2">
      <c r="A167" s="72"/>
      <c r="B167" s="21" t="s">
        <v>561</v>
      </c>
      <c r="C167" s="77">
        <v>0</v>
      </c>
      <c r="D167" s="77">
        <v>0</v>
      </c>
      <c r="E167" s="77">
        <v>0</v>
      </c>
      <c r="F167" s="77">
        <v>0</v>
      </c>
      <c r="G167" s="77">
        <v>0</v>
      </c>
      <c r="H167" s="77">
        <v>0</v>
      </c>
      <c r="I167" s="77">
        <v>0</v>
      </c>
      <c r="J167" s="77"/>
      <c r="K167" s="77"/>
      <c r="L167" s="77"/>
      <c r="M167" s="77"/>
      <c r="N167" s="77"/>
    </row>
    <row r="168" spans="1:14" ht="14.25" x14ac:dyDescent="0.2">
      <c r="A168" s="72" t="s">
        <v>384</v>
      </c>
      <c r="B168" s="21"/>
      <c r="C168" s="114">
        <f>SUM(C150:C167)</f>
        <v>-3916.66</v>
      </c>
      <c r="D168" s="114">
        <f>SUM(D150:D167)</f>
        <v>-3916.66</v>
      </c>
      <c r="E168" s="114">
        <f>SUM(E150:E167)</f>
        <v>-28916.660000000003</v>
      </c>
      <c r="F168" s="114">
        <f>SUM(F150:F167)</f>
        <v>9416.67</v>
      </c>
      <c r="G168" s="114">
        <f>SUM(G150:G167)</f>
        <v>46161.99</v>
      </c>
      <c r="H168" s="114">
        <f>SUM(H150:H167)</f>
        <v>578510.13</v>
      </c>
      <c r="I168" s="114">
        <f>SUM(I150:I167)</f>
        <v>-79374.58</v>
      </c>
      <c r="J168" s="114"/>
      <c r="K168" s="114"/>
      <c r="L168" s="114"/>
      <c r="M168" s="114"/>
      <c r="N168" s="114"/>
    </row>
    <row r="169" spans="1:14" ht="14.25" x14ac:dyDescent="0.2">
      <c r="A169" s="72"/>
      <c r="B169" s="21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</row>
    <row r="170" spans="1:14" ht="14.25" x14ac:dyDescent="0.2">
      <c r="A170" s="113" t="s">
        <v>384</v>
      </c>
      <c r="B170" s="112" t="s">
        <v>560</v>
      </c>
      <c r="C170" s="109">
        <f>C148+C168</f>
        <v>282542.92000000004</v>
      </c>
      <c r="D170" s="109">
        <f>D148+D168</f>
        <v>282843.64</v>
      </c>
      <c r="E170" s="109">
        <f>E148+E168</f>
        <v>258032.27000000005</v>
      </c>
      <c r="F170" s="109">
        <f>F148+F168</f>
        <v>282394.94</v>
      </c>
      <c r="G170" s="109">
        <f>G148+G168</f>
        <v>320782.0399999998</v>
      </c>
      <c r="H170" s="109">
        <f>H148+H168</f>
        <v>1285059.0700000003</v>
      </c>
      <c r="I170" s="109">
        <f>I148+I168</f>
        <v>762572.65</v>
      </c>
      <c r="J170" s="109"/>
      <c r="K170" s="109"/>
      <c r="L170" s="109"/>
      <c r="M170" s="109"/>
      <c r="N170" s="109"/>
    </row>
    <row r="171" spans="1:14" ht="14.25" x14ac:dyDescent="0.2">
      <c r="A171" s="72"/>
      <c r="B171" s="96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</row>
    <row r="172" spans="1:14" ht="12.75" hidden="1" x14ac:dyDescent="0.2">
      <c r="A172" s="64" t="s">
        <v>409</v>
      </c>
      <c r="B172" s="94" t="s">
        <v>559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 spans="1:14" ht="12.75" hidden="1" x14ac:dyDescent="0.2">
      <c r="A173" s="64"/>
      <c r="B173" s="21" t="s">
        <v>558</v>
      </c>
      <c r="C173" s="80">
        <v>0</v>
      </c>
      <c r="D173" s="80">
        <v>0</v>
      </c>
      <c r="E173" s="80">
        <v>0</v>
      </c>
      <c r="F173" s="80">
        <v>0</v>
      </c>
      <c r="G173" s="80">
        <v>0</v>
      </c>
      <c r="H173" s="80">
        <v>0</v>
      </c>
      <c r="I173" s="80">
        <v>0</v>
      </c>
      <c r="J173" s="80"/>
      <c r="K173" s="80"/>
      <c r="L173" s="80"/>
      <c r="M173" s="80"/>
      <c r="N173" s="80"/>
    </row>
    <row r="174" spans="1:14" ht="12.75" x14ac:dyDescent="0.2">
      <c r="A174" s="64"/>
      <c r="B174" s="21" t="s">
        <v>423</v>
      </c>
      <c r="C174" s="80">
        <v>49192.43</v>
      </c>
      <c r="D174" s="80">
        <v>323782.06</v>
      </c>
      <c r="E174" s="80">
        <v>418338.93000000005</v>
      </c>
      <c r="F174" s="80">
        <v>455807.69000000006</v>
      </c>
      <c r="G174" s="80">
        <v>824584.96</v>
      </c>
      <c r="H174" s="80">
        <v>698244.32000000007</v>
      </c>
      <c r="I174" s="80">
        <v>256444.29999999981</v>
      </c>
      <c r="J174" s="80"/>
      <c r="K174" s="80"/>
      <c r="L174" s="80"/>
      <c r="M174" s="80"/>
      <c r="N174" s="80"/>
    </row>
    <row r="175" spans="1:14" ht="12.75" hidden="1" x14ac:dyDescent="0.2">
      <c r="A175" s="64"/>
      <c r="B175" s="21" t="s">
        <v>557</v>
      </c>
      <c r="C175" s="80">
        <v>0</v>
      </c>
      <c r="D175" s="80">
        <v>0</v>
      </c>
      <c r="E175" s="80">
        <v>0</v>
      </c>
      <c r="F175" s="80">
        <v>0</v>
      </c>
      <c r="G175" s="80">
        <v>0</v>
      </c>
      <c r="H175" s="80">
        <v>0</v>
      </c>
      <c r="I175" s="80">
        <v>0</v>
      </c>
      <c r="J175" s="80"/>
      <c r="K175" s="80"/>
      <c r="L175" s="80"/>
      <c r="M175" s="80"/>
      <c r="N175" s="80"/>
    </row>
    <row r="176" spans="1:14" ht="12.75" hidden="1" x14ac:dyDescent="0.2">
      <c r="A176" s="64"/>
      <c r="B176" s="21" t="s">
        <v>556</v>
      </c>
      <c r="C176" s="80">
        <v>0</v>
      </c>
      <c r="D176" s="80">
        <v>0</v>
      </c>
      <c r="E176" s="80">
        <v>0</v>
      </c>
      <c r="F176" s="80">
        <v>0</v>
      </c>
      <c r="G176" s="80">
        <v>0</v>
      </c>
      <c r="H176" s="80">
        <v>0</v>
      </c>
      <c r="I176" s="80">
        <v>0</v>
      </c>
      <c r="J176" s="80"/>
      <c r="K176" s="80"/>
      <c r="L176" s="80"/>
      <c r="M176" s="80"/>
      <c r="N176" s="80"/>
    </row>
    <row r="177" spans="1:14" ht="12.75" hidden="1" x14ac:dyDescent="0.2">
      <c r="A177" s="64"/>
      <c r="B177" s="21" t="s">
        <v>555</v>
      </c>
      <c r="C177" s="80">
        <v>0</v>
      </c>
      <c r="D177" s="80">
        <v>0</v>
      </c>
      <c r="E177" s="80">
        <v>0</v>
      </c>
      <c r="F177" s="80">
        <v>0</v>
      </c>
      <c r="G177" s="80">
        <v>0</v>
      </c>
      <c r="H177" s="80">
        <v>0</v>
      </c>
      <c r="I177" s="80">
        <v>0</v>
      </c>
      <c r="J177" s="80"/>
      <c r="K177" s="80"/>
      <c r="L177" s="80"/>
      <c r="M177" s="80"/>
      <c r="N177" s="80"/>
    </row>
    <row r="178" spans="1:14" ht="12.75" hidden="1" x14ac:dyDescent="0.2">
      <c r="A178" s="64"/>
      <c r="B178" s="21" t="s">
        <v>554</v>
      </c>
      <c r="C178" s="80">
        <v>0</v>
      </c>
      <c r="D178" s="80">
        <v>0</v>
      </c>
      <c r="E178" s="80">
        <v>0</v>
      </c>
      <c r="F178" s="80">
        <v>0</v>
      </c>
      <c r="G178" s="80">
        <v>0</v>
      </c>
      <c r="H178" s="80">
        <v>0</v>
      </c>
      <c r="I178" s="80">
        <v>0</v>
      </c>
      <c r="J178" s="80"/>
      <c r="K178" s="80"/>
      <c r="L178" s="80"/>
      <c r="M178" s="80"/>
      <c r="N178" s="80"/>
    </row>
    <row r="179" spans="1:14" ht="12.75" hidden="1" x14ac:dyDescent="0.2">
      <c r="A179" s="64"/>
      <c r="B179" s="21" t="s">
        <v>553</v>
      </c>
      <c r="C179" s="80">
        <v>0</v>
      </c>
      <c r="D179" s="80">
        <v>0</v>
      </c>
      <c r="E179" s="80">
        <v>0</v>
      </c>
      <c r="F179" s="80">
        <v>0</v>
      </c>
      <c r="G179" s="80">
        <v>0</v>
      </c>
      <c r="H179" s="80">
        <v>0</v>
      </c>
      <c r="I179" s="80">
        <v>0</v>
      </c>
      <c r="J179" s="80"/>
      <c r="K179" s="80"/>
      <c r="L179" s="80"/>
      <c r="M179" s="80"/>
      <c r="N179" s="80"/>
    </row>
    <row r="180" spans="1:14" ht="12.75" hidden="1" x14ac:dyDescent="0.2">
      <c r="A180" s="64"/>
      <c r="B180" s="21" t="s">
        <v>553</v>
      </c>
      <c r="C180" s="80">
        <v>0</v>
      </c>
      <c r="D180" s="80">
        <v>0</v>
      </c>
      <c r="E180" s="80">
        <v>0</v>
      </c>
      <c r="F180" s="80">
        <v>0</v>
      </c>
      <c r="G180" s="80">
        <v>0</v>
      </c>
      <c r="H180" s="80">
        <v>0</v>
      </c>
      <c r="I180" s="80">
        <v>0</v>
      </c>
      <c r="J180" s="80"/>
      <c r="K180" s="80"/>
      <c r="L180" s="80"/>
      <c r="M180" s="80"/>
      <c r="N180" s="80"/>
    </row>
    <row r="181" spans="1:14" ht="12.75" hidden="1" x14ac:dyDescent="0.2">
      <c r="A181" s="64"/>
      <c r="B181" s="21" t="s">
        <v>552</v>
      </c>
      <c r="C181" s="80">
        <v>0</v>
      </c>
      <c r="D181" s="80">
        <v>0</v>
      </c>
      <c r="E181" s="80">
        <v>0</v>
      </c>
      <c r="F181" s="80">
        <v>0</v>
      </c>
      <c r="G181" s="80">
        <v>0</v>
      </c>
      <c r="H181" s="80">
        <v>0</v>
      </c>
      <c r="I181" s="80">
        <v>0</v>
      </c>
      <c r="J181" s="80"/>
      <c r="K181" s="80"/>
      <c r="L181" s="80"/>
      <c r="M181" s="80"/>
      <c r="N181" s="80"/>
    </row>
    <row r="182" spans="1:14" ht="12.75" hidden="1" x14ac:dyDescent="0.2">
      <c r="A182" s="64"/>
      <c r="B182" s="21" t="s">
        <v>551</v>
      </c>
      <c r="C182" s="80">
        <v>0</v>
      </c>
      <c r="D182" s="80">
        <v>0</v>
      </c>
      <c r="E182" s="80">
        <v>0</v>
      </c>
      <c r="F182" s="80">
        <v>0</v>
      </c>
      <c r="G182" s="80">
        <v>0</v>
      </c>
      <c r="H182" s="80">
        <v>0</v>
      </c>
      <c r="I182" s="80">
        <v>0</v>
      </c>
      <c r="J182" s="80"/>
      <c r="K182" s="80"/>
      <c r="L182" s="80"/>
      <c r="M182" s="80"/>
      <c r="N182" s="80"/>
    </row>
    <row r="183" spans="1:14" ht="14.25" x14ac:dyDescent="0.2">
      <c r="A183" s="72"/>
      <c r="B183" s="21" t="s">
        <v>550</v>
      </c>
      <c r="C183" s="80">
        <v>-2489.62</v>
      </c>
      <c r="D183" s="80">
        <v>-7380.39</v>
      </c>
      <c r="E183" s="80">
        <v>-10818.67</v>
      </c>
      <c r="F183" s="80">
        <v>-15132.86</v>
      </c>
      <c r="G183" s="80">
        <v>-322167.49000000005</v>
      </c>
      <c r="H183" s="80">
        <v>-188017.13</v>
      </c>
      <c r="I183" s="80">
        <v>-21276.239999999991</v>
      </c>
      <c r="J183" s="80"/>
      <c r="K183" s="80"/>
      <c r="L183" s="80"/>
      <c r="M183" s="80"/>
      <c r="N183" s="80"/>
    </row>
    <row r="184" spans="1:14" ht="14.25" hidden="1" x14ac:dyDescent="0.2">
      <c r="A184" s="72"/>
      <c r="B184" s="21" t="s">
        <v>549</v>
      </c>
      <c r="C184" s="80">
        <v>0</v>
      </c>
      <c r="D184" s="80">
        <v>0</v>
      </c>
      <c r="E184" s="80">
        <v>0</v>
      </c>
      <c r="F184" s="80">
        <v>0</v>
      </c>
      <c r="G184" s="80">
        <v>0</v>
      </c>
      <c r="H184" s="80">
        <v>0</v>
      </c>
      <c r="I184" s="80">
        <v>0</v>
      </c>
      <c r="J184" s="80"/>
      <c r="K184" s="80"/>
      <c r="L184" s="80"/>
      <c r="M184" s="80"/>
      <c r="N184" s="80"/>
    </row>
    <row r="185" spans="1:14" ht="12.75" hidden="1" x14ac:dyDescent="0.2">
      <c r="A185" s="64"/>
      <c r="B185" s="21" t="s">
        <v>548</v>
      </c>
      <c r="C185" s="80">
        <v>0</v>
      </c>
      <c r="D185" s="80">
        <v>0</v>
      </c>
      <c r="E185" s="80">
        <v>0</v>
      </c>
      <c r="F185" s="80">
        <v>0</v>
      </c>
      <c r="G185" s="80">
        <v>0</v>
      </c>
      <c r="H185" s="80">
        <v>0</v>
      </c>
      <c r="I185" s="80">
        <v>0</v>
      </c>
      <c r="J185" s="80"/>
      <c r="K185" s="80"/>
      <c r="L185" s="80"/>
      <c r="M185" s="80"/>
      <c r="N185" s="80"/>
    </row>
    <row r="186" spans="1:14" ht="12.75" hidden="1" x14ac:dyDescent="0.2">
      <c r="A186" s="64"/>
      <c r="B186" s="21" t="s">
        <v>547</v>
      </c>
      <c r="C186" s="80">
        <v>0</v>
      </c>
      <c r="D186" s="80">
        <v>0</v>
      </c>
      <c r="E186" s="80">
        <v>0</v>
      </c>
      <c r="F186" s="80">
        <v>0</v>
      </c>
      <c r="G186" s="80">
        <v>0</v>
      </c>
      <c r="H186" s="80">
        <v>0</v>
      </c>
      <c r="I186" s="80">
        <v>0</v>
      </c>
      <c r="J186" s="80"/>
      <c r="K186" s="80"/>
      <c r="L186" s="80"/>
      <c r="M186" s="80"/>
      <c r="N186" s="80"/>
    </row>
    <row r="187" spans="1:14" ht="12.75" hidden="1" x14ac:dyDescent="0.2">
      <c r="A187" s="64"/>
      <c r="B187" s="21" t="s">
        <v>546</v>
      </c>
      <c r="C187" s="80">
        <v>0</v>
      </c>
      <c r="D187" s="80">
        <v>0</v>
      </c>
      <c r="E187" s="80">
        <v>0</v>
      </c>
      <c r="F187" s="80">
        <v>0</v>
      </c>
      <c r="G187" s="80">
        <v>0</v>
      </c>
      <c r="H187" s="80">
        <v>0</v>
      </c>
      <c r="I187" s="80">
        <v>0</v>
      </c>
      <c r="J187" s="80"/>
      <c r="K187" s="80"/>
      <c r="L187" s="80"/>
      <c r="M187" s="80"/>
      <c r="N187" s="80"/>
    </row>
    <row r="188" spans="1:14" ht="14.25" hidden="1" x14ac:dyDescent="0.2">
      <c r="A188" s="72"/>
      <c r="B188" s="21" t="s">
        <v>545</v>
      </c>
      <c r="C188" s="80">
        <v>0</v>
      </c>
      <c r="D188" s="80">
        <v>0</v>
      </c>
      <c r="E188" s="80">
        <v>0</v>
      </c>
      <c r="F188" s="80">
        <v>0</v>
      </c>
      <c r="G188" s="80">
        <v>0</v>
      </c>
      <c r="H188" s="80">
        <v>0</v>
      </c>
      <c r="I188" s="80">
        <v>0</v>
      </c>
      <c r="J188" s="80"/>
      <c r="K188" s="80"/>
      <c r="L188" s="80"/>
      <c r="M188" s="80"/>
      <c r="N188" s="80"/>
    </row>
    <row r="189" spans="1:14" ht="14.25" hidden="1" x14ac:dyDescent="0.2">
      <c r="A189" s="72"/>
      <c r="B189" s="21" t="s">
        <v>544</v>
      </c>
      <c r="C189" s="80">
        <v>0</v>
      </c>
      <c r="D189" s="80">
        <v>0</v>
      </c>
      <c r="E189" s="80">
        <v>0</v>
      </c>
      <c r="F189" s="80">
        <v>0</v>
      </c>
      <c r="G189" s="80">
        <v>0</v>
      </c>
      <c r="H189" s="80">
        <v>0</v>
      </c>
      <c r="I189" s="80">
        <v>0</v>
      </c>
      <c r="J189" s="80"/>
      <c r="K189" s="80"/>
      <c r="L189" s="80"/>
      <c r="M189" s="80"/>
      <c r="N189" s="80"/>
    </row>
    <row r="190" spans="1:14" ht="14.25" hidden="1" x14ac:dyDescent="0.2">
      <c r="A190" s="72"/>
      <c r="B190" s="21" t="s">
        <v>543</v>
      </c>
      <c r="C190" s="80">
        <v>0</v>
      </c>
      <c r="D190" s="80">
        <v>0</v>
      </c>
      <c r="E190" s="80">
        <v>0</v>
      </c>
      <c r="F190" s="80">
        <v>0</v>
      </c>
      <c r="G190" s="80">
        <v>0</v>
      </c>
      <c r="H190" s="80">
        <v>0</v>
      </c>
      <c r="I190" s="80">
        <v>0</v>
      </c>
      <c r="J190" s="80"/>
      <c r="K190" s="80"/>
      <c r="L190" s="80"/>
      <c r="M190" s="80"/>
      <c r="N190" s="80"/>
    </row>
    <row r="191" spans="1:14" ht="14.25" hidden="1" x14ac:dyDescent="0.2">
      <c r="A191" s="72"/>
      <c r="B191" s="21" t="s">
        <v>542</v>
      </c>
      <c r="C191" s="80">
        <v>0</v>
      </c>
      <c r="D191" s="80">
        <v>0</v>
      </c>
      <c r="E191" s="80">
        <v>0</v>
      </c>
      <c r="F191" s="80">
        <v>0</v>
      </c>
      <c r="G191" s="80">
        <v>0</v>
      </c>
      <c r="H191" s="80">
        <v>0</v>
      </c>
      <c r="I191" s="80">
        <v>0</v>
      </c>
      <c r="J191" s="80"/>
      <c r="K191" s="80"/>
      <c r="L191" s="80"/>
      <c r="M191" s="80"/>
      <c r="N191" s="80"/>
    </row>
    <row r="192" spans="1:14" ht="14.25" hidden="1" x14ac:dyDescent="0.2">
      <c r="A192" s="72"/>
      <c r="B192" s="21" t="s">
        <v>541</v>
      </c>
      <c r="C192" s="80">
        <v>0</v>
      </c>
      <c r="D192" s="80">
        <v>0</v>
      </c>
      <c r="E192" s="80">
        <v>0</v>
      </c>
      <c r="F192" s="80">
        <v>0</v>
      </c>
      <c r="G192" s="80">
        <v>0</v>
      </c>
      <c r="H192" s="80">
        <v>0</v>
      </c>
      <c r="I192" s="80">
        <v>0</v>
      </c>
      <c r="J192" s="80"/>
      <c r="K192" s="80"/>
      <c r="L192" s="80"/>
      <c r="M192" s="80"/>
      <c r="N192" s="80"/>
    </row>
    <row r="193" spans="1:14" ht="14.25" hidden="1" x14ac:dyDescent="0.2">
      <c r="A193" s="72"/>
      <c r="B193" s="21" t="s">
        <v>540</v>
      </c>
      <c r="C193" s="80">
        <v>0</v>
      </c>
      <c r="D193" s="80">
        <v>0</v>
      </c>
      <c r="E193" s="80">
        <v>0</v>
      </c>
      <c r="F193" s="80">
        <v>0</v>
      </c>
      <c r="G193" s="80">
        <v>0</v>
      </c>
      <c r="H193" s="80">
        <v>0</v>
      </c>
      <c r="I193" s="80">
        <v>0</v>
      </c>
      <c r="J193" s="80"/>
      <c r="K193" s="80"/>
      <c r="L193" s="80"/>
      <c r="M193" s="80"/>
      <c r="N193" s="80"/>
    </row>
    <row r="194" spans="1:14" ht="14.25" hidden="1" x14ac:dyDescent="0.2">
      <c r="A194" s="72"/>
      <c r="B194" s="21" t="s">
        <v>539</v>
      </c>
      <c r="C194" s="80">
        <v>0</v>
      </c>
      <c r="D194" s="80">
        <v>0</v>
      </c>
      <c r="E194" s="80">
        <v>0</v>
      </c>
      <c r="F194" s="80">
        <v>0</v>
      </c>
      <c r="G194" s="80">
        <v>0</v>
      </c>
      <c r="H194" s="80">
        <v>0</v>
      </c>
      <c r="I194" s="80">
        <v>0</v>
      </c>
      <c r="J194" s="80"/>
      <c r="K194" s="80"/>
      <c r="L194" s="80"/>
      <c r="M194" s="80"/>
      <c r="N194" s="80"/>
    </row>
    <row r="195" spans="1:14" ht="14.25" hidden="1" x14ac:dyDescent="0.2">
      <c r="A195" s="72"/>
      <c r="B195" s="21" t="s">
        <v>538</v>
      </c>
      <c r="C195" s="80">
        <v>0</v>
      </c>
      <c r="D195" s="80">
        <v>0</v>
      </c>
      <c r="E195" s="80">
        <v>0</v>
      </c>
      <c r="F195" s="80">
        <v>0</v>
      </c>
      <c r="G195" s="80">
        <v>0</v>
      </c>
      <c r="H195" s="80">
        <v>0</v>
      </c>
      <c r="I195" s="80">
        <v>0</v>
      </c>
      <c r="J195" s="80"/>
      <c r="K195" s="80"/>
      <c r="L195" s="80"/>
      <c r="M195" s="80"/>
      <c r="N195" s="80"/>
    </row>
    <row r="196" spans="1:14" ht="14.25" hidden="1" x14ac:dyDescent="0.2">
      <c r="A196" s="72"/>
      <c r="B196" s="21" t="s">
        <v>537</v>
      </c>
      <c r="C196" s="80">
        <v>0</v>
      </c>
      <c r="D196" s="80">
        <v>0</v>
      </c>
      <c r="E196" s="80">
        <v>0</v>
      </c>
      <c r="F196" s="80">
        <v>0</v>
      </c>
      <c r="G196" s="80">
        <v>0</v>
      </c>
      <c r="H196" s="80">
        <v>0</v>
      </c>
      <c r="I196" s="80">
        <v>0</v>
      </c>
      <c r="J196" s="80"/>
      <c r="K196" s="80"/>
      <c r="L196" s="80"/>
      <c r="M196" s="80"/>
      <c r="N196" s="80"/>
    </row>
    <row r="197" spans="1:14" ht="14.25" hidden="1" x14ac:dyDescent="0.2">
      <c r="A197" s="72"/>
      <c r="B197" s="21" t="s">
        <v>536</v>
      </c>
      <c r="C197" s="80">
        <v>0</v>
      </c>
      <c r="D197" s="80">
        <v>0</v>
      </c>
      <c r="E197" s="80">
        <v>0</v>
      </c>
      <c r="F197" s="80">
        <v>0</v>
      </c>
      <c r="G197" s="80">
        <v>0</v>
      </c>
      <c r="H197" s="80">
        <v>0</v>
      </c>
      <c r="I197" s="80">
        <v>0</v>
      </c>
      <c r="J197" s="80"/>
      <c r="K197" s="80"/>
      <c r="L197" s="80"/>
      <c r="M197" s="80"/>
      <c r="N197" s="80"/>
    </row>
    <row r="198" spans="1:14" ht="14.25" hidden="1" x14ac:dyDescent="0.2">
      <c r="A198" s="72"/>
      <c r="B198" s="21" t="s">
        <v>535</v>
      </c>
      <c r="C198" s="80">
        <v>0</v>
      </c>
      <c r="D198" s="80">
        <v>0</v>
      </c>
      <c r="E198" s="80">
        <v>0</v>
      </c>
      <c r="F198" s="80">
        <v>0</v>
      </c>
      <c r="G198" s="80">
        <v>0</v>
      </c>
      <c r="H198" s="80">
        <v>0</v>
      </c>
      <c r="I198" s="80">
        <v>0</v>
      </c>
      <c r="J198" s="80"/>
      <c r="K198" s="80"/>
      <c r="L198" s="80"/>
      <c r="M198" s="80"/>
      <c r="N198" s="80"/>
    </row>
    <row r="199" spans="1:14" ht="14.25" hidden="1" x14ac:dyDescent="0.2">
      <c r="A199" s="72"/>
      <c r="B199" s="21" t="s">
        <v>534</v>
      </c>
      <c r="C199" s="80">
        <v>0</v>
      </c>
      <c r="D199" s="80">
        <v>0</v>
      </c>
      <c r="E199" s="80">
        <v>0</v>
      </c>
      <c r="F199" s="80">
        <v>0</v>
      </c>
      <c r="G199" s="80">
        <v>0</v>
      </c>
      <c r="H199" s="80">
        <v>0</v>
      </c>
      <c r="I199" s="80">
        <v>0</v>
      </c>
      <c r="J199" s="80"/>
      <c r="K199" s="80"/>
      <c r="L199" s="80"/>
      <c r="M199" s="80"/>
      <c r="N199" s="80"/>
    </row>
    <row r="200" spans="1:14" ht="12.75" hidden="1" x14ac:dyDescent="0.2">
      <c r="A200" s="64"/>
      <c r="B200" s="21" t="s">
        <v>533</v>
      </c>
      <c r="C200" s="67">
        <v>0</v>
      </c>
      <c r="D200" s="67">
        <v>0</v>
      </c>
      <c r="E200" s="67">
        <v>0</v>
      </c>
      <c r="F200" s="67">
        <v>0</v>
      </c>
      <c r="G200" s="67">
        <v>0</v>
      </c>
      <c r="H200" s="67">
        <v>0</v>
      </c>
      <c r="I200" s="67">
        <v>0</v>
      </c>
      <c r="J200" s="67"/>
      <c r="K200" s="67"/>
      <c r="L200" s="67"/>
      <c r="M200" s="67"/>
      <c r="N200" s="67"/>
    </row>
    <row r="201" spans="1:14" ht="12.75" hidden="1" x14ac:dyDescent="0.2">
      <c r="A201" s="64"/>
      <c r="B201" s="21" t="s">
        <v>532</v>
      </c>
      <c r="C201" s="67">
        <v>0</v>
      </c>
      <c r="D201" s="67">
        <v>0</v>
      </c>
      <c r="E201" s="67">
        <v>0</v>
      </c>
      <c r="F201" s="67">
        <v>0</v>
      </c>
      <c r="G201" s="67">
        <v>0</v>
      </c>
      <c r="H201" s="67">
        <v>0</v>
      </c>
      <c r="I201" s="67">
        <v>0</v>
      </c>
      <c r="J201" s="67"/>
      <c r="K201" s="67"/>
      <c r="L201" s="67"/>
      <c r="M201" s="67"/>
      <c r="N201" s="67"/>
    </row>
    <row r="202" spans="1:14" ht="12.75" hidden="1" x14ac:dyDescent="0.2">
      <c r="A202" s="64"/>
      <c r="B202" s="21" t="s">
        <v>531</v>
      </c>
      <c r="C202" s="67">
        <v>0</v>
      </c>
      <c r="D202" s="67">
        <v>0</v>
      </c>
      <c r="E202" s="67">
        <v>0</v>
      </c>
      <c r="F202" s="67">
        <v>0</v>
      </c>
      <c r="G202" s="67">
        <v>0</v>
      </c>
      <c r="H202" s="67">
        <v>0</v>
      </c>
      <c r="I202" s="67">
        <v>0</v>
      </c>
      <c r="J202" s="67"/>
      <c r="K202" s="67"/>
      <c r="L202" s="67"/>
      <c r="M202" s="67"/>
      <c r="N202" s="67"/>
    </row>
    <row r="203" spans="1:14" ht="14.25" hidden="1" x14ac:dyDescent="0.2">
      <c r="A203" s="72"/>
      <c r="B203" s="21" t="s">
        <v>530</v>
      </c>
      <c r="C203" s="80">
        <v>0</v>
      </c>
      <c r="D203" s="80">
        <v>0</v>
      </c>
      <c r="E203" s="80">
        <v>0</v>
      </c>
      <c r="F203" s="80">
        <v>0</v>
      </c>
      <c r="G203" s="80">
        <v>0</v>
      </c>
      <c r="H203" s="80">
        <v>0</v>
      </c>
      <c r="I203" s="80">
        <v>0</v>
      </c>
      <c r="J203" s="80"/>
      <c r="K203" s="80"/>
      <c r="L203" s="80"/>
      <c r="M203" s="80"/>
      <c r="N203" s="80"/>
    </row>
    <row r="204" spans="1:14" ht="14.25" hidden="1" x14ac:dyDescent="0.2">
      <c r="A204" s="72"/>
      <c r="B204" s="21" t="s">
        <v>529</v>
      </c>
      <c r="C204" s="80">
        <v>0</v>
      </c>
      <c r="D204" s="80">
        <v>0</v>
      </c>
      <c r="E204" s="80">
        <v>0</v>
      </c>
      <c r="F204" s="80">
        <v>0</v>
      </c>
      <c r="G204" s="80">
        <v>0</v>
      </c>
      <c r="H204" s="80">
        <v>0</v>
      </c>
      <c r="I204" s="80">
        <v>0</v>
      </c>
      <c r="J204" s="80"/>
      <c r="K204" s="80"/>
      <c r="L204" s="80"/>
      <c r="M204" s="80"/>
      <c r="N204" s="80"/>
    </row>
    <row r="205" spans="1:14" ht="14.25" hidden="1" x14ac:dyDescent="0.2">
      <c r="A205" s="72"/>
      <c r="B205" s="21" t="s">
        <v>528</v>
      </c>
      <c r="C205" s="80">
        <v>0</v>
      </c>
      <c r="D205" s="80">
        <v>0</v>
      </c>
      <c r="E205" s="80">
        <v>0</v>
      </c>
      <c r="F205" s="80">
        <v>0</v>
      </c>
      <c r="G205" s="80">
        <v>0</v>
      </c>
      <c r="H205" s="80">
        <v>0</v>
      </c>
      <c r="I205" s="80">
        <v>0</v>
      </c>
      <c r="J205" s="80"/>
      <c r="K205" s="80"/>
      <c r="L205" s="80"/>
      <c r="M205" s="80"/>
      <c r="N205" s="80"/>
    </row>
    <row r="206" spans="1:14" ht="14.25" hidden="1" x14ac:dyDescent="0.2">
      <c r="A206" s="72"/>
      <c r="B206" s="21" t="s">
        <v>527</v>
      </c>
      <c r="C206" s="80">
        <v>0</v>
      </c>
      <c r="D206" s="80">
        <v>0</v>
      </c>
      <c r="E206" s="80">
        <v>0</v>
      </c>
      <c r="F206" s="80">
        <v>0</v>
      </c>
      <c r="G206" s="80">
        <v>0</v>
      </c>
      <c r="H206" s="80">
        <v>0</v>
      </c>
      <c r="I206" s="80">
        <v>0</v>
      </c>
      <c r="J206" s="80"/>
      <c r="K206" s="80"/>
      <c r="L206" s="80"/>
      <c r="M206" s="80"/>
      <c r="N206" s="80"/>
    </row>
    <row r="207" spans="1:14" ht="14.25" x14ac:dyDescent="0.2">
      <c r="A207" s="90" t="s">
        <v>384</v>
      </c>
      <c r="B207" s="100"/>
      <c r="C207" s="105">
        <f>SUM(C173:C206)</f>
        <v>46702.81</v>
      </c>
      <c r="D207" s="105">
        <f>SUM(D173:D206)</f>
        <v>316401.67</v>
      </c>
      <c r="E207" s="105">
        <f>SUM(E173:E206)</f>
        <v>407520.26000000007</v>
      </c>
      <c r="F207" s="105">
        <f>SUM(F173:F206)</f>
        <v>440674.83000000007</v>
      </c>
      <c r="G207" s="105">
        <f>SUM(G173:G206)</f>
        <v>502417.46999999991</v>
      </c>
      <c r="H207" s="105">
        <f>SUM(H173:H206)</f>
        <v>510227.19000000006</v>
      </c>
      <c r="I207" s="105">
        <f>SUM(I173:I206)</f>
        <v>235168.05999999982</v>
      </c>
      <c r="J207" s="105"/>
      <c r="K207" s="105"/>
      <c r="L207" s="105"/>
      <c r="M207" s="105"/>
      <c r="N207" s="105"/>
    </row>
    <row r="208" spans="1:14" ht="14.25" x14ac:dyDescent="0.2">
      <c r="A208" s="90" t="s">
        <v>409</v>
      </c>
      <c r="B208" s="94" t="s">
        <v>526</v>
      </c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</row>
    <row r="209" spans="1:14" ht="14.25" hidden="1" x14ac:dyDescent="0.2">
      <c r="A209" s="72"/>
      <c r="B209" s="21" t="s">
        <v>525</v>
      </c>
      <c r="C209" s="80">
        <v>0</v>
      </c>
      <c r="D209" s="80">
        <v>0</v>
      </c>
      <c r="E209" s="80">
        <v>0</v>
      </c>
      <c r="F209" s="80">
        <v>0</v>
      </c>
      <c r="G209" s="80">
        <v>0</v>
      </c>
      <c r="H209" s="80">
        <v>0</v>
      </c>
      <c r="I209" s="80">
        <v>0</v>
      </c>
      <c r="J209" s="80"/>
      <c r="K209" s="80"/>
      <c r="L209" s="80"/>
      <c r="M209" s="80"/>
      <c r="N209" s="80"/>
    </row>
    <row r="210" spans="1:14" ht="14.25" hidden="1" x14ac:dyDescent="0.2">
      <c r="A210" s="72"/>
      <c r="B210" s="21" t="s">
        <v>524</v>
      </c>
      <c r="C210" s="80">
        <v>0</v>
      </c>
      <c r="D210" s="80">
        <v>0</v>
      </c>
      <c r="E210" s="80">
        <v>0</v>
      </c>
      <c r="F210" s="80">
        <v>0</v>
      </c>
      <c r="G210" s="80">
        <v>0</v>
      </c>
      <c r="H210" s="80">
        <v>0</v>
      </c>
      <c r="I210" s="80">
        <v>0</v>
      </c>
      <c r="J210" s="80"/>
      <c r="K210" s="80"/>
      <c r="L210" s="80"/>
      <c r="M210" s="80"/>
      <c r="N210" s="80"/>
    </row>
    <row r="211" spans="1:14" ht="14.25" x14ac:dyDescent="0.2">
      <c r="A211" s="72"/>
      <c r="B211" s="21" t="s">
        <v>523</v>
      </c>
      <c r="C211" s="80">
        <v>496.57</v>
      </c>
      <c r="D211" s="80">
        <v>650.71</v>
      </c>
      <c r="E211" s="80">
        <v>481.65000000000009</v>
      </c>
      <c r="F211" s="80">
        <v>666.22999999999979</v>
      </c>
      <c r="G211" s="80">
        <v>530.44000000000005</v>
      </c>
      <c r="H211" s="80">
        <v>445.92000000000007</v>
      </c>
      <c r="I211" s="80">
        <v>530.94000000000005</v>
      </c>
      <c r="J211" s="80"/>
      <c r="K211" s="80"/>
      <c r="L211" s="80"/>
      <c r="M211" s="80"/>
      <c r="N211" s="80"/>
    </row>
    <row r="212" spans="1:14" ht="14.25" hidden="1" x14ac:dyDescent="0.2">
      <c r="A212" s="72"/>
      <c r="B212" s="21" t="s">
        <v>522</v>
      </c>
      <c r="C212" s="80">
        <v>0</v>
      </c>
      <c r="D212" s="80">
        <v>0</v>
      </c>
      <c r="E212" s="80">
        <v>0</v>
      </c>
      <c r="F212" s="80">
        <v>0</v>
      </c>
      <c r="G212" s="80">
        <v>0</v>
      </c>
      <c r="H212" s="80">
        <v>0</v>
      </c>
      <c r="I212" s="80">
        <v>0</v>
      </c>
      <c r="J212" s="80"/>
      <c r="K212" s="80"/>
      <c r="L212" s="80"/>
      <c r="M212" s="80"/>
      <c r="N212" s="80"/>
    </row>
    <row r="213" spans="1:14" ht="14.25" hidden="1" x14ac:dyDescent="0.2">
      <c r="A213" s="72"/>
      <c r="B213" s="21" t="s">
        <v>521</v>
      </c>
      <c r="C213" s="80">
        <v>0</v>
      </c>
      <c r="D213" s="80">
        <v>0</v>
      </c>
      <c r="E213" s="80">
        <v>0</v>
      </c>
      <c r="F213" s="80">
        <v>0</v>
      </c>
      <c r="G213" s="80">
        <v>0</v>
      </c>
      <c r="H213" s="80">
        <v>0</v>
      </c>
      <c r="I213" s="80">
        <v>0</v>
      </c>
      <c r="J213" s="80"/>
      <c r="K213" s="80"/>
      <c r="L213" s="80"/>
      <c r="M213" s="80"/>
      <c r="N213" s="80"/>
    </row>
    <row r="214" spans="1:14" ht="14.25" hidden="1" x14ac:dyDescent="0.2">
      <c r="A214" s="72"/>
      <c r="B214" s="21" t="s">
        <v>520</v>
      </c>
      <c r="C214" s="80">
        <v>0</v>
      </c>
      <c r="D214" s="80">
        <v>0</v>
      </c>
      <c r="E214" s="80">
        <v>0</v>
      </c>
      <c r="F214" s="80">
        <v>0</v>
      </c>
      <c r="G214" s="80">
        <v>0</v>
      </c>
      <c r="H214" s="80">
        <v>0</v>
      </c>
      <c r="I214" s="80">
        <v>0</v>
      </c>
      <c r="J214" s="80"/>
      <c r="K214" s="80"/>
      <c r="L214" s="80"/>
      <c r="M214" s="80"/>
      <c r="N214" s="80"/>
    </row>
    <row r="215" spans="1:14" ht="14.25" hidden="1" x14ac:dyDescent="0.2">
      <c r="A215" s="72"/>
      <c r="B215" s="21" t="s">
        <v>519</v>
      </c>
      <c r="C215" s="77">
        <v>0</v>
      </c>
      <c r="D215" s="77">
        <v>0</v>
      </c>
      <c r="E215" s="77">
        <v>0</v>
      </c>
      <c r="F215" s="77">
        <v>0</v>
      </c>
      <c r="G215" s="77">
        <v>0</v>
      </c>
      <c r="H215" s="77">
        <v>0</v>
      </c>
      <c r="I215" s="77">
        <v>0</v>
      </c>
      <c r="J215" s="77"/>
      <c r="K215" s="77"/>
      <c r="L215" s="77"/>
      <c r="M215" s="77"/>
      <c r="N215" s="77"/>
    </row>
    <row r="216" spans="1:14" ht="14.25" hidden="1" x14ac:dyDescent="0.2">
      <c r="A216" s="72"/>
      <c r="B216" s="21" t="s">
        <v>518</v>
      </c>
      <c r="C216" s="80">
        <v>0</v>
      </c>
      <c r="D216" s="80">
        <v>0</v>
      </c>
      <c r="E216" s="80">
        <v>0</v>
      </c>
      <c r="F216" s="80">
        <v>0</v>
      </c>
      <c r="G216" s="80">
        <v>0</v>
      </c>
      <c r="H216" s="80">
        <v>0</v>
      </c>
      <c r="I216" s="80">
        <v>0</v>
      </c>
      <c r="J216" s="80"/>
      <c r="K216" s="80"/>
      <c r="L216" s="80"/>
      <c r="M216" s="80"/>
      <c r="N216" s="80"/>
    </row>
    <row r="217" spans="1:14" ht="12.75" x14ac:dyDescent="0.2">
      <c r="A217" s="64"/>
      <c r="B217" s="21" t="s">
        <v>127</v>
      </c>
      <c r="C217" s="80">
        <v>0</v>
      </c>
      <c r="D217" s="80">
        <v>0</v>
      </c>
      <c r="E217" s="80">
        <v>-58523.6</v>
      </c>
      <c r="F217" s="80">
        <v>0</v>
      </c>
      <c r="G217" s="80">
        <v>-39158.450000000004</v>
      </c>
      <c r="H217" s="80">
        <v>-2221.6499999999942</v>
      </c>
      <c r="I217" s="80">
        <v>-1540.9499999999971</v>
      </c>
      <c r="J217" s="80"/>
      <c r="K217" s="80"/>
      <c r="L217" s="80"/>
      <c r="M217" s="80"/>
      <c r="N217" s="80"/>
    </row>
    <row r="218" spans="1:14" ht="14.25" hidden="1" x14ac:dyDescent="0.2">
      <c r="A218" s="72"/>
      <c r="B218" s="21" t="s">
        <v>517</v>
      </c>
      <c r="C218" s="80">
        <v>0</v>
      </c>
      <c r="D218" s="80">
        <v>0</v>
      </c>
      <c r="E218" s="80">
        <v>0</v>
      </c>
      <c r="F218" s="80">
        <v>0</v>
      </c>
      <c r="G218" s="80">
        <v>0</v>
      </c>
      <c r="H218" s="80">
        <v>0</v>
      </c>
      <c r="I218" s="80">
        <v>0</v>
      </c>
      <c r="J218" s="80"/>
      <c r="K218" s="80"/>
      <c r="L218" s="80"/>
      <c r="M218" s="80"/>
      <c r="N218" s="80"/>
    </row>
    <row r="219" spans="1:14" ht="14.25" hidden="1" x14ac:dyDescent="0.2">
      <c r="A219" s="72"/>
      <c r="B219" s="21" t="s">
        <v>516</v>
      </c>
      <c r="C219" s="80">
        <v>0</v>
      </c>
      <c r="D219" s="80">
        <v>0</v>
      </c>
      <c r="E219" s="80">
        <v>0</v>
      </c>
      <c r="F219" s="80">
        <v>0</v>
      </c>
      <c r="G219" s="80">
        <v>0</v>
      </c>
      <c r="H219" s="80">
        <v>0</v>
      </c>
      <c r="I219" s="80">
        <v>0</v>
      </c>
      <c r="J219" s="80"/>
      <c r="K219" s="80"/>
      <c r="L219" s="80"/>
      <c r="M219" s="80"/>
      <c r="N219" s="80"/>
    </row>
    <row r="220" spans="1:14" ht="14.25" x14ac:dyDescent="0.2">
      <c r="A220" s="72"/>
      <c r="B220" s="21" t="s">
        <v>515</v>
      </c>
      <c r="C220" s="80">
        <v>0</v>
      </c>
      <c r="D220" s="80">
        <v>-151.06</v>
      </c>
      <c r="E220" s="80">
        <v>0</v>
      </c>
      <c r="F220" s="80">
        <v>-3343.8</v>
      </c>
      <c r="G220" s="80">
        <v>0</v>
      </c>
      <c r="H220" s="80">
        <v>0</v>
      </c>
      <c r="I220" s="80">
        <v>0</v>
      </c>
      <c r="J220" s="80"/>
      <c r="K220" s="80"/>
      <c r="L220" s="80"/>
      <c r="M220" s="80"/>
      <c r="N220" s="80"/>
    </row>
    <row r="221" spans="1:14" ht="14.25" hidden="1" x14ac:dyDescent="0.2">
      <c r="A221" s="72"/>
      <c r="B221" s="21" t="s">
        <v>514</v>
      </c>
      <c r="C221" s="80">
        <v>0</v>
      </c>
      <c r="D221" s="80">
        <v>0</v>
      </c>
      <c r="E221" s="80">
        <v>0</v>
      </c>
      <c r="F221" s="80">
        <v>0</v>
      </c>
      <c r="G221" s="80">
        <v>0</v>
      </c>
      <c r="H221" s="80">
        <v>0</v>
      </c>
      <c r="I221" s="80">
        <v>0</v>
      </c>
      <c r="J221" s="80"/>
      <c r="K221" s="80"/>
      <c r="L221" s="80"/>
      <c r="M221" s="80"/>
      <c r="N221" s="80"/>
    </row>
    <row r="222" spans="1:14" ht="14.25" hidden="1" x14ac:dyDescent="0.2">
      <c r="A222" s="72"/>
      <c r="B222" s="21" t="s">
        <v>513</v>
      </c>
      <c r="C222" s="80">
        <v>0</v>
      </c>
      <c r="D222" s="80">
        <v>0</v>
      </c>
      <c r="E222" s="80">
        <v>0</v>
      </c>
      <c r="F222" s="80">
        <v>0</v>
      </c>
      <c r="G222" s="80">
        <v>0</v>
      </c>
      <c r="H222" s="80">
        <v>0</v>
      </c>
      <c r="I222" s="80">
        <v>0</v>
      </c>
      <c r="J222" s="80"/>
      <c r="K222" s="80"/>
      <c r="L222" s="80"/>
      <c r="M222" s="80"/>
      <c r="N222" s="80"/>
    </row>
    <row r="223" spans="1:14" ht="14.25" hidden="1" x14ac:dyDescent="0.2">
      <c r="A223" s="72"/>
      <c r="B223" s="21" t="s">
        <v>512</v>
      </c>
      <c r="C223" s="80">
        <v>0</v>
      </c>
      <c r="D223" s="80">
        <v>0</v>
      </c>
      <c r="E223" s="80">
        <v>0</v>
      </c>
      <c r="F223" s="80">
        <v>0</v>
      </c>
      <c r="G223" s="80">
        <v>0</v>
      </c>
      <c r="H223" s="80">
        <v>0</v>
      </c>
      <c r="I223" s="80">
        <v>0</v>
      </c>
      <c r="J223" s="80"/>
      <c r="K223" s="80"/>
      <c r="L223" s="80"/>
      <c r="M223" s="80"/>
      <c r="N223" s="80"/>
    </row>
    <row r="224" spans="1:14" ht="14.25" hidden="1" x14ac:dyDescent="0.2">
      <c r="A224" s="72"/>
      <c r="B224" s="21" t="s">
        <v>462</v>
      </c>
      <c r="C224" s="80">
        <v>0</v>
      </c>
      <c r="D224" s="80">
        <v>0</v>
      </c>
      <c r="E224" s="80">
        <v>0</v>
      </c>
      <c r="F224" s="80">
        <v>0</v>
      </c>
      <c r="G224" s="80">
        <v>0</v>
      </c>
      <c r="H224" s="80">
        <v>0</v>
      </c>
      <c r="I224" s="80">
        <v>0</v>
      </c>
      <c r="J224" s="80"/>
      <c r="K224" s="80"/>
      <c r="L224" s="80"/>
      <c r="M224" s="80"/>
      <c r="N224" s="80"/>
    </row>
    <row r="225" spans="1:14" ht="14.25" hidden="1" x14ac:dyDescent="0.2">
      <c r="A225" s="72"/>
      <c r="B225" s="21" t="s">
        <v>511</v>
      </c>
      <c r="C225" s="80">
        <v>0</v>
      </c>
      <c r="D225" s="80">
        <v>0</v>
      </c>
      <c r="E225" s="80">
        <v>0</v>
      </c>
      <c r="F225" s="80">
        <v>0</v>
      </c>
      <c r="G225" s="80">
        <v>0</v>
      </c>
      <c r="H225" s="80">
        <v>0</v>
      </c>
      <c r="I225" s="80">
        <v>0</v>
      </c>
      <c r="J225" s="80"/>
      <c r="K225" s="80"/>
      <c r="L225" s="80"/>
      <c r="M225" s="80"/>
      <c r="N225" s="80"/>
    </row>
    <row r="226" spans="1:14" ht="14.25" hidden="1" x14ac:dyDescent="0.2">
      <c r="A226" s="72"/>
      <c r="B226" s="21" t="s">
        <v>510</v>
      </c>
      <c r="C226" s="80">
        <v>0</v>
      </c>
      <c r="D226" s="80">
        <v>0</v>
      </c>
      <c r="E226" s="80">
        <v>0</v>
      </c>
      <c r="F226" s="80">
        <v>0</v>
      </c>
      <c r="G226" s="80">
        <v>0</v>
      </c>
      <c r="H226" s="80">
        <v>0</v>
      </c>
      <c r="I226" s="80">
        <v>0</v>
      </c>
      <c r="J226" s="80"/>
      <c r="K226" s="80"/>
      <c r="L226" s="80"/>
      <c r="M226" s="80"/>
      <c r="N226" s="80"/>
    </row>
    <row r="227" spans="1:14" ht="14.25" hidden="1" x14ac:dyDescent="0.2">
      <c r="A227" s="72"/>
      <c r="B227" s="21" t="s">
        <v>509</v>
      </c>
      <c r="C227" s="80">
        <v>0</v>
      </c>
      <c r="D227" s="80">
        <v>0</v>
      </c>
      <c r="E227" s="80">
        <v>0</v>
      </c>
      <c r="F227" s="80">
        <v>0</v>
      </c>
      <c r="G227" s="80">
        <v>0</v>
      </c>
      <c r="H227" s="80">
        <v>0</v>
      </c>
      <c r="I227" s="80">
        <v>0</v>
      </c>
      <c r="J227" s="80"/>
      <c r="K227" s="80"/>
      <c r="L227" s="80"/>
      <c r="M227" s="80"/>
      <c r="N227" s="80"/>
    </row>
    <row r="228" spans="1:14" ht="14.25" hidden="1" x14ac:dyDescent="0.2">
      <c r="A228" s="72"/>
      <c r="B228" s="21" t="s">
        <v>508</v>
      </c>
      <c r="C228" s="80">
        <v>0</v>
      </c>
      <c r="D228" s="80">
        <v>0</v>
      </c>
      <c r="E228" s="80">
        <v>0</v>
      </c>
      <c r="F228" s="80">
        <v>0</v>
      </c>
      <c r="G228" s="80">
        <v>0</v>
      </c>
      <c r="H228" s="80">
        <v>0</v>
      </c>
      <c r="I228" s="80">
        <v>0</v>
      </c>
      <c r="J228" s="80"/>
      <c r="K228" s="80"/>
      <c r="L228" s="80"/>
      <c r="M228" s="80"/>
      <c r="N228" s="80"/>
    </row>
    <row r="229" spans="1:14" ht="14.25" hidden="1" x14ac:dyDescent="0.2">
      <c r="A229" s="72"/>
      <c r="B229" s="21" t="s">
        <v>507</v>
      </c>
      <c r="C229" s="80">
        <v>0</v>
      </c>
      <c r="D229" s="80">
        <v>0</v>
      </c>
      <c r="E229" s="80">
        <v>0</v>
      </c>
      <c r="F229" s="80">
        <v>0</v>
      </c>
      <c r="G229" s="80">
        <v>0</v>
      </c>
      <c r="H229" s="80">
        <v>0</v>
      </c>
      <c r="I229" s="80">
        <v>0</v>
      </c>
      <c r="J229" s="80"/>
      <c r="K229" s="80"/>
      <c r="L229" s="80"/>
      <c r="M229" s="80"/>
      <c r="N229" s="80"/>
    </row>
    <row r="230" spans="1:14" ht="14.25" hidden="1" x14ac:dyDescent="0.2">
      <c r="A230" s="72"/>
      <c r="B230" s="21" t="s">
        <v>506</v>
      </c>
      <c r="C230" s="80">
        <v>0</v>
      </c>
      <c r="D230" s="80">
        <v>0</v>
      </c>
      <c r="E230" s="80">
        <v>0</v>
      </c>
      <c r="F230" s="80">
        <v>0</v>
      </c>
      <c r="G230" s="80">
        <v>0</v>
      </c>
      <c r="H230" s="80">
        <v>0</v>
      </c>
      <c r="I230" s="80">
        <v>0</v>
      </c>
      <c r="J230" s="80"/>
      <c r="K230" s="80"/>
      <c r="L230" s="80"/>
      <c r="M230" s="80"/>
      <c r="N230" s="80"/>
    </row>
    <row r="231" spans="1:14" ht="14.25" hidden="1" x14ac:dyDescent="0.2">
      <c r="A231" s="72"/>
      <c r="B231" s="21" t="s">
        <v>505</v>
      </c>
      <c r="C231" s="80">
        <v>0</v>
      </c>
      <c r="D231" s="80">
        <v>0</v>
      </c>
      <c r="E231" s="80">
        <v>0</v>
      </c>
      <c r="F231" s="80">
        <v>0</v>
      </c>
      <c r="G231" s="80">
        <v>0</v>
      </c>
      <c r="H231" s="80">
        <v>0</v>
      </c>
      <c r="I231" s="80">
        <v>0</v>
      </c>
      <c r="J231" s="80"/>
      <c r="K231" s="80"/>
      <c r="L231" s="80"/>
      <c r="M231" s="80"/>
      <c r="N231" s="80"/>
    </row>
    <row r="232" spans="1:14" ht="14.25" x14ac:dyDescent="0.2">
      <c r="A232" s="72"/>
      <c r="B232" s="21" t="s">
        <v>504</v>
      </c>
      <c r="C232" s="80">
        <v>-482.5</v>
      </c>
      <c r="D232" s="80">
        <v>-482.5</v>
      </c>
      <c r="E232" s="80">
        <v>-482.5</v>
      </c>
      <c r="F232" s="80">
        <v>-482.5</v>
      </c>
      <c r="G232" s="80">
        <v>-482.5</v>
      </c>
      <c r="H232" s="80">
        <v>-545</v>
      </c>
      <c r="I232" s="80">
        <v>-545</v>
      </c>
      <c r="J232" s="80"/>
      <c r="K232" s="80"/>
      <c r="L232" s="80"/>
      <c r="M232" s="80"/>
      <c r="N232" s="80"/>
    </row>
    <row r="233" spans="1:14" ht="14.25" hidden="1" x14ac:dyDescent="0.2">
      <c r="A233" s="72"/>
      <c r="B233" s="21" t="s">
        <v>503</v>
      </c>
      <c r="C233" s="80">
        <v>0</v>
      </c>
      <c r="D233" s="80">
        <v>0</v>
      </c>
      <c r="E233" s="80">
        <v>0</v>
      </c>
      <c r="F233" s="80">
        <v>0</v>
      </c>
      <c r="G233" s="80">
        <v>0</v>
      </c>
      <c r="H233" s="80">
        <v>0</v>
      </c>
      <c r="I233" s="80">
        <v>0</v>
      </c>
      <c r="J233" s="80"/>
      <c r="K233" s="80"/>
      <c r="L233" s="80"/>
      <c r="M233" s="80"/>
      <c r="N233" s="80"/>
    </row>
    <row r="234" spans="1:14" ht="14.25" hidden="1" x14ac:dyDescent="0.2">
      <c r="A234" s="72"/>
      <c r="B234" s="21" t="s">
        <v>502</v>
      </c>
      <c r="C234" s="80">
        <v>0</v>
      </c>
      <c r="D234" s="80">
        <v>0</v>
      </c>
      <c r="E234" s="80">
        <v>0</v>
      </c>
      <c r="F234" s="80">
        <v>0</v>
      </c>
      <c r="G234" s="80">
        <v>0</v>
      </c>
      <c r="H234" s="80">
        <v>0</v>
      </c>
      <c r="I234" s="80">
        <v>0</v>
      </c>
      <c r="J234" s="80"/>
      <c r="K234" s="80"/>
      <c r="L234" s="80"/>
      <c r="M234" s="80"/>
      <c r="N234" s="80"/>
    </row>
    <row r="235" spans="1:14" ht="14.25" x14ac:dyDescent="0.2">
      <c r="A235" s="72"/>
      <c r="B235" s="21" t="s">
        <v>501</v>
      </c>
      <c r="C235" s="80">
        <v>-860.44</v>
      </c>
      <c r="D235" s="80">
        <v>-860.44</v>
      </c>
      <c r="E235" s="80">
        <v>-860.42999999999984</v>
      </c>
      <c r="F235" s="80">
        <v>-860.42999999999984</v>
      </c>
      <c r="G235" s="80">
        <v>-860.43000000000029</v>
      </c>
      <c r="H235" s="80">
        <v>-860.43000000000029</v>
      </c>
      <c r="I235" s="80">
        <v>-945.3799999999992</v>
      </c>
      <c r="J235" s="80"/>
      <c r="K235" s="80"/>
      <c r="L235" s="80"/>
      <c r="M235" s="80"/>
      <c r="N235" s="80"/>
    </row>
    <row r="236" spans="1:14" ht="14.25" x14ac:dyDescent="0.2">
      <c r="A236" s="72"/>
      <c r="B236" s="21" t="s">
        <v>500</v>
      </c>
      <c r="C236" s="80">
        <v>-365.71</v>
      </c>
      <c r="D236" s="80">
        <v>-376.56</v>
      </c>
      <c r="E236" s="80">
        <v>-384.70000000000005</v>
      </c>
      <c r="F236" s="80">
        <v>-341.95000000000005</v>
      </c>
      <c r="G236" s="80">
        <v>-312.52999999999997</v>
      </c>
      <c r="H236" s="80">
        <v>-354.18000000000006</v>
      </c>
      <c r="I236" s="80">
        <v>-288.69999999999982</v>
      </c>
      <c r="J236" s="80"/>
      <c r="K236" s="80"/>
      <c r="L236" s="80"/>
      <c r="M236" s="80"/>
      <c r="N236" s="80"/>
    </row>
    <row r="237" spans="1:14" ht="14.25" x14ac:dyDescent="0.2">
      <c r="A237" s="72"/>
      <c r="B237" s="21" t="s">
        <v>499</v>
      </c>
      <c r="C237" s="80">
        <v>0</v>
      </c>
      <c r="D237" s="80">
        <v>0</v>
      </c>
      <c r="E237" s="80">
        <v>0</v>
      </c>
      <c r="F237" s="80">
        <v>0</v>
      </c>
      <c r="G237" s="80">
        <v>0</v>
      </c>
      <c r="H237" s="80">
        <v>-43.47</v>
      </c>
      <c r="I237" s="80">
        <v>-122.63</v>
      </c>
      <c r="J237" s="80"/>
      <c r="K237" s="80"/>
      <c r="L237" s="80"/>
      <c r="M237" s="80"/>
      <c r="N237" s="80"/>
    </row>
    <row r="238" spans="1:14" ht="14.25" hidden="1" x14ac:dyDescent="0.2">
      <c r="A238" s="72"/>
      <c r="B238" s="21" t="s">
        <v>498</v>
      </c>
      <c r="C238" s="80">
        <v>0</v>
      </c>
      <c r="D238" s="80">
        <v>0</v>
      </c>
      <c r="E238" s="80">
        <v>0</v>
      </c>
      <c r="F238" s="80">
        <v>0</v>
      </c>
      <c r="G238" s="80">
        <v>0</v>
      </c>
      <c r="H238" s="80">
        <v>0</v>
      </c>
      <c r="I238" s="80">
        <v>0</v>
      </c>
      <c r="J238" s="80"/>
      <c r="K238" s="80"/>
      <c r="L238" s="80"/>
      <c r="M238" s="80"/>
      <c r="N238" s="80"/>
    </row>
    <row r="239" spans="1:14" ht="14.25" x14ac:dyDescent="0.2">
      <c r="A239" s="72"/>
      <c r="B239" s="21" t="s">
        <v>497</v>
      </c>
      <c r="C239" s="80">
        <v>0</v>
      </c>
      <c r="D239" s="80">
        <v>0</v>
      </c>
      <c r="E239" s="80">
        <v>0</v>
      </c>
      <c r="F239" s="80">
        <v>0</v>
      </c>
      <c r="G239" s="80">
        <v>-2.2799999999999998</v>
      </c>
      <c r="H239" s="80">
        <v>0</v>
      </c>
      <c r="I239" s="80">
        <v>0</v>
      </c>
      <c r="J239" s="80"/>
      <c r="K239" s="80"/>
      <c r="L239" s="80"/>
      <c r="M239" s="80"/>
      <c r="N239" s="80"/>
    </row>
    <row r="240" spans="1:14" ht="14.25" hidden="1" x14ac:dyDescent="0.2">
      <c r="A240" s="72"/>
      <c r="B240" s="21" t="s">
        <v>496</v>
      </c>
      <c r="C240" s="80">
        <v>0</v>
      </c>
      <c r="D240" s="80">
        <v>0</v>
      </c>
      <c r="E240" s="80">
        <v>0</v>
      </c>
      <c r="F240" s="80">
        <v>0</v>
      </c>
      <c r="G240" s="80">
        <v>0</v>
      </c>
      <c r="H240" s="80">
        <v>0</v>
      </c>
      <c r="I240" s="80">
        <v>0</v>
      </c>
      <c r="J240" s="80"/>
      <c r="K240" s="80"/>
      <c r="L240" s="80"/>
      <c r="M240" s="80"/>
      <c r="N240" s="80"/>
    </row>
    <row r="241" spans="1:14" ht="14.25" hidden="1" x14ac:dyDescent="0.2">
      <c r="A241" s="72"/>
      <c r="B241" s="21" t="s">
        <v>495</v>
      </c>
      <c r="C241" s="80">
        <v>0</v>
      </c>
      <c r="D241" s="80">
        <v>0</v>
      </c>
      <c r="E241" s="80">
        <v>0</v>
      </c>
      <c r="F241" s="80">
        <v>0</v>
      </c>
      <c r="G241" s="80">
        <v>0</v>
      </c>
      <c r="H241" s="80">
        <v>0</v>
      </c>
      <c r="I241" s="80">
        <v>0</v>
      </c>
      <c r="J241" s="80"/>
      <c r="K241" s="80"/>
      <c r="L241" s="80"/>
      <c r="M241" s="80"/>
      <c r="N241" s="80"/>
    </row>
    <row r="242" spans="1:14" ht="14.25" hidden="1" x14ac:dyDescent="0.2">
      <c r="A242" s="72"/>
      <c r="B242" s="21" t="s">
        <v>494</v>
      </c>
      <c r="C242" s="80">
        <v>0</v>
      </c>
      <c r="D242" s="80">
        <v>0</v>
      </c>
      <c r="E242" s="80">
        <v>0</v>
      </c>
      <c r="F242" s="80">
        <v>0</v>
      </c>
      <c r="G242" s="80">
        <v>0</v>
      </c>
      <c r="H242" s="80">
        <v>0</v>
      </c>
      <c r="I242" s="80">
        <v>0</v>
      </c>
      <c r="J242" s="80"/>
      <c r="K242" s="80"/>
      <c r="L242" s="80"/>
      <c r="M242" s="80"/>
      <c r="N242" s="80"/>
    </row>
    <row r="243" spans="1:14" ht="14.25" hidden="1" x14ac:dyDescent="0.2">
      <c r="A243" s="72"/>
      <c r="B243" s="21" t="s">
        <v>493</v>
      </c>
      <c r="C243" s="80">
        <v>0</v>
      </c>
      <c r="D243" s="80">
        <v>0</v>
      </c>
      <c r="E243" s="80">
        <v>0</v>
      </c>
      <c r="F243" s="80">
        <v>0</v>
      </c>
      <c r="G243" s="80">
        <v>0</v>
      </c>
      <c r="H243" s="80">
        <v>0</v>
      </c>
      <c r="I243" s="80">
        <v>0</v>
      </c>
      <c r="J243" s="80"/>
      <c r="K243" s="80"/>
      <c r="L243" s="80"/>
      <c r="M243" s="80"/>
      <c r="N243" s="80"/>
    </row>
    <row r="244" spans="1:14" ht="14.25" x14ac:dyDescent="0.2">
      <c r="A244" s="72"/>
      <c r="B244" s="21" t="s">
        <v>492</v>
      </c>
      <c r="C244" s="80">
        <v>-26601.52</v>
      </c>
      <c r="D244" s="80">
        <v>-26601.52</v>
      </c>
      <c r="E244" s="80">
        <v>-26601.519999999997</v>
      </c>
      <c r="F244" s="80">
        <v>-26601.520000000004</v>
      </c>
      <c r="G244" s="80">
        <v>-26601.520000000004</v>
      </c>
      <c r="H244" s="80">
        <v>-26601.51999999999</v>
      </c>
      <c r="I244" s="80">
        <v>-26601.520000000019</v>
      </c>
      <c r="J244" s="80"/>
      <c r="K244" s="80"/>
      <c r="L244" s="80"/>
      <c r="M244" s="80"/>
      <c r="N244" s="80"/>
    </row>
    <row r="245" spans="1:14" ht="14.25" x14ac:dyDescent="0.2">
      <c r="A245" s="72"/>
      <c r="B245" s="21" t="s">
        <v>491</v>
      </c>
      <c r="C245" s="80">
        <v>0</v>
      </c>
      <c r="D245" s="80">
        <v>-113.78</v>
      </c>
      <c r="E245" s="80">
        <v>0</v>
      </c>
      <c r="F245" s="80">
        <v>0</v>
      </c>
      <c r="G245" s="80">
        <v>0</v>
      </c>
      <c r="H245" s="80">
        <v>0</v>
      </c>
      <c r="I245" s="80">
        <v>0</v>
      </c>
      <c r="J245" s="80"/>
      <c r="K245" s="80"/>
      <c r="L245" s="80"/>
      <c r="M245" s="80"/>
      <c r="N245" s="80"/>
    </row>
    <row r="246" spans="1:14" ht="14.25" hidden="1" x14ac:dyDescent="0.2">
      <c r="A246" s="72"/>
      <c r="B246" s="21" t="s">
        <v>490</v>
      </c>
      <c r="C246" s="80">
        <v>0</v>
      </c>
      <c r="D246" s="80">
        <v>0</v>
      </c>
      <c r="E246" s="80">
        <v>0</v>
      </c>
      <c r="F246" s="80">
        <v>0</v>
      </c>
      <c r="G246" s="80">
        <v>0</v>
      </c>
      <c r="H246" s="80">
        <v>0</v>
      </c>
      <c r="I246" s="80">
        <v>0</v>
      </c>
      <c r="J246" s="80"/>
      <c r="K246" s="80"/>
      <c r="L246" s="80"/>
      <c r="M246" s="80"/>
      <c r="N246" s="80"/>
    </row>
    <row r="247" spans="1:14" ht="14.25" hidden="1" x14ac:dyDescent="0.2">
      <c r="A247" s="72"/>
      <c r="B247" s="21" t="s">
        <v>489</v>
      </c>
      <c r="C247" s="80">
        <v>0</v>
      </c>
      <c r="D247" s="80">
        <v>0</v>
      </c>
      <c r="E247" s="80">
        <v>0</v>
      </c>
      <c r="F247" s="80">
        <v>0</v>
      </c>
      <c r="G247" s="80">
        <v>0</v>
      </c>
      <c r="H247" s="80">
        <v>0</v>
      </c>
      <c r="I247" s="80">
        <v>0</v>
      </c>
      <c r="J247" s="80"/>
      <c r="K247" s="80"/>
      <c r="L247" s="80"/>
      <c r="M247" s="80"/>
      <c r="N247" s="80"/>
    </row>
    <row r="248" spans="1:14" ht="14.25" hidden="1" x14ac:dyDescent="0.2">
      <c r="A248" s="72"/>
      <c r="B248" s="21" t="s">
        <v>488</v>
      </c>
      <c r="C248" s="80">
        <v>0</v>
      </c>
      <c r="D248" s="80">
        <v>0</v>
      </c>
      <c r="E248" s="80">
        <v>0</v>
      </c>
      <c r="F248" s="80">
        <v>0</v>
      </c>
      <c r="G248" s="80">
        <v>0</v>
      </c>
      <c r="H248" s="80">
        <v>0</v>
      </c>
      <c r="I248" s="80">
        <v>0</v>
      </c>
      <c r="J248" s="80"/>
      <c r="K248" s="80"/>
      <c r="L248" s="80"/>
      <c r="M248" s="80"/>
      <c r="N248" s="80"/>
    </row>
    <row r="249" spans="1:14" ht="14.25" hidden="1" x14ac:dyDescent="0.2">
      <c r="A249" s="72"/>
      <c r="B249" s="21" t="s">
        <v>487</v>
      </c>
      <c r="C249" s="80">
        <v>0</v>
      </c>
      <c r="D249" s="80">
        <v>0</v>
      </c>
      <c r="E249" s="80">
        <v>0</v>
      </c>
      <c r="F249" s="80">
        <v>0</v>
      </c>
      <c r="G249" s="80">
        <v>0</v>
      </c>
      <c r="H249" s="80">
        <v>0</v>
      </c>
      <c r="I249" s="80">
        <v>0</v>
      </c>
      <c r="J249" s="80"/>
      <c r="K249" s="80"/>
      <c r="L249" s="80"/>
      <c r="M249" s="80"/>
      <c r="N249" s="80"/>
    </row>
    <row r="250" spans="1:14" ht="14.25" x14ac:dyDescent="0.2">
      <c r="A250" s="72"/>
      <c r="B250" s="21" t="s">
        <v>486</v>
      </c>
      <c r="C250" s="80">
        <v>-7333.33</v>
      </c>
      <c r="D250" s="80">
        <v>-7333.33</v>
      </c>
      <c r="E250" s="80">
        <v>-7333.3300000000017</v>
      </c>
      <c r="F250" s="80">
        <v>-8333.3299999999981</v>
      </c>
      <c r="G250" s="80">
        <v>-7333.3300000000017</v>
      </c>
      <c r="H250" s="80">
        <v>-7333.3300000000017</v>
      </c>
      <c r="I250" s="80">
        <v>-7333.32</v>
      </c>
      <c r="J250" s="80"/>
      <c r="K250" s="80"/>
      <c r="L250" s="80"/>
      <c r="M250" s="80"/>
      <c r="N250" s="80"/>
    </row>
    <row r="251" spans="1:14" ht="14.25" hidden="1" x14ac:dyDescent="0.2">
      <c r="A251" s="72"/>
      <c r="B251" s="21" t="s">
        <v>485</v>
      </c>
      <c r="C251" s="80">
        <v>0</v>
      </c>
      <c r="D251" s="80">
        <v>0</v>
      </c>
      <c r="E251" s="80">
        <v>0</v>
      </c>
      <c r="F251" s="80">
        <v>0</v>
      </c>
      <c r="G251" s="80">
        <v>0</v>
      </c>
      <c r="H251" s="80">
        <v>0</v>
      </c>
      <c r="I251" s="80">
        <v>0</v>
      </c>
      <c r="J251" s="80"/>
      <c r="K251" s="80"/>
      <c r="L251" s="80"/>
      <c r="M251" s="80"/>
      <c r="N251" s="80"/>
    </row>
    <row r="252" spans="1:14" ht="14.25" x14ac:dyDescent="0.2">
      <c r="A252" s="72"/>
      <c r="B252" s="21" t="s">
        <v>484</v>
      </c>
      <c r="C252" s="80">
        <v>-762.6</v>
      </c>
      <c r="D252" s="80">
        <v>-4500</v>
      </c>
      <c r="E252" s="80">
        <v>-35100.04</v>
      </c>
      <c r="F252" s="80">
        <v>-45.970000000001164</v>
      </c>
      <c r="G252" s="80">
        <v>0</v>
      </c>
      <c r="H252" s="80">
        <v>0</v>
      </c>
      <c r="I252" s="80">
        <v>-221</v>
      </c>
      <c r="J252" s="80"/>
      <c r="K252" s="80"/>
      <c r="L252" s="80"/>
      <c r="M252" s="80"/>
      <c r="N252" s="80"/>
    </row>
    <row r="253" spans="1:14" ht="14.25" hidden="1" x14ac:dyDescent="0.2">
      <c r="A253" s="72"/>
      <c r="B253" s="21" t="s">
        <v>483</v>
      </c>
      <c r="C253" s="80">
        <v>0</v>
      </c>
      <c r="D253" s="80">
        <v>0</v>
      </c>
      <c r="E253" s="80">
        <v>0</v>
      </c>
      <c r="F253" s="80">
        <v>0</v>
      </c>
      <c r="G253" s="80">
        <v>0</v>
      </c>
      <c r="H253" s="80">
        <v>0</v>
      </c>
      <c r="I253" s="80">
        <v>0</v>
      </c>
      <c r="J253" s="80"/>
      <c r="K253" s="80"/>
      <c r="L253" s="80"/>
      <c r="M253" s="80"/>
      <c r="N253" s="80"/>
    </row>
    <row r="254" spans="1:14" ht="14.25" x14ac:dyDescent="0.2">
      <c r="A254" s="72"/>
      <c r="B254" s="21" t="s">
        <v>482</v>
      </c>
      <c r="C254" s="80">
        <v>-37916.67</v>
      </c>
      <c r="D254" s="80">
        <v>-5416.6699999999983</v>
      </c>
      <c r="E254" s="80">
        <v>-5416.6700000000055</v>
      </c>
      <c r="F254" s="80">
        <v>-5416.6699999999983</v>
      </c>
      <c r="G254" s="80">
        <v>-5416.6699999999983</v>
      </c>
      <c r="H254" s="80">
        <v>-5416.6699999999983</v>
      </c>
      <c r="I254" s="80">
        <v>-5416.6700000000055</v>
      </c>
      <c r="J254" s="80"/>
      <c r="K254" s="80"/>
      <c r="L254" s="80"/>
      <c r="M254" s="80"/>
      <c r="N254" s="80"/>
    </row>
    <row r="255" spans="1:14" ht="14.25" hidden="1" x14ac:dyDescent="0.2">
      <c r="A255" s="72"/>
      <c r="B255" s="21" t="s">
        <v>481</v>
      </c>
      <c r="C255" s="80">
        <v>0</v>
      </c>
      <c r="D255" s="80">
        <v>0</v>
      </c>
      <c r="E255" s="80">
        <v>0</v>
      </c>
      <c r="F255" s="80">
        <v>0</v>
      </c>
      <c r="G255" s="80">
        <v>0</v>
      </c>
      <c r="H255" s="80">
        <v>0</v>
      </c>
      <c r="I255" s="80">
        <v>0</v>
      </c>
      <c r="J255" s="80"/>
      <c r="K255" s="80"/>
      <c r="L255" s="80"/>
      <c r="M255" s="80"/>
      <c r="N255" s="80"/>
    </row>
    <row r="256" spans="1:14" ht="14.25" x14ac:dyDescent="0.2">
      <c r="A256" s="72"/>
      <c r="B256" s="21" t="s">
        <v>480</v>
      </c>
      <c r="C256" s="80">
        <v>-2500</v>
      </c>
      <c r="D256" s="80">
        <v>-8540</v>
      </c>
      <c r="E256" s="80">
        <v>-23260.440000000002</v>
      </c>
      <c r="F256" s="80">
        <v>-13583.119999999995</v>
      </c>
      <c r="G256" s="80">
        <v>-4270</v>
      </c>
      <c r="H256" s="80">
        <v>-7800</v>
      </c>
      <c r="I256" s="80">
        <v>-16800</v>
      </c>
      <c r="J256" s="80"/>
      <c r="K256" s="80"/>
      <c r="L256" s="80"/>
      <c r="M256" s="80"/>
      <c r="N256" s="80"/>
    </row>
    <row r="257" spans="1:14" ht="14.25" hidden="1" x14ac:dyDescent="0.2">
      <c r="A257" s="72"/>
      <c r="B257" s="21" t="s">
        <v>479</v>
      </c>
      <c r="C257" s="80">
        <v>0</v>
      </c>
      <c r="D257" s="80">
        <v>0</v>
      </c>
      <c r="E257" s="80">
        <v>0</v>
      </c>
      <c r="F257" s="80">
        <v>0</v>
      </c>
      <c r="G257" s="80">
        <v>0</v>
      </c>
      <c r="H257" s="80">
        <v>0</v>
      </c>
      <c r="I257" s="80">
        <v>0</v>
      </c>
      <c r="J257" s="80"/>
      <c r="K257" s="80"/>
      <c r="L257" s="80"/>
      <c r="M257" s="80"/>
      <c r="N257" s="80"/>
    </row>
    <row r="258" spans="1:14" ht="14.25" hidden="1" x14ac:dyDescent="0.2">
      <c r="A258" s="72"/>
      <c r="B258" s="21" t="s">
        <v>478</v>
      </c>
      <c r="C258" s="80">
        <v>0</v>
      </c>
      <c r="D258" s="80">
        <v>0</v>
      </c>
      <c r="E258" s="80">
        <v>0</v>
      </c>
      <c r="F258" s="80">
        <v>0</v>
      </c>
      <c r="G258" s="80">
        <v>0</v>
      </c>
      <c r="H258" s="80">
        <v>0</v>
      </c>
      <c r="I258" s="80">
        <v>0</v>
      </c>
      <c r="J258" s="80"/>
      <c r="K258" s="80"/>
      <c r="L258" s="80"/>
      <c r="M258" s="80"/>
      <c r="N258" s="80"/>
    </row>
    <row r="259" spans="1:14" ht="14.25" hidden="1" x14ac:dyDescent="0.2">
      <c r="A259" s="72"/>
      <c r="B259" s="21" t="s">
        <v>477</v>
      </c>
      <c r="C259" s="80">
        <v>0</v>
      </c>
      <c r="D259" s="80">
        <v>0</v>
      </c>
      <c r="E259" s="80">
        <v>0</v>
      </c>
      <c r="F259" s="80">
        <v>0</v>
      </c>
      <c r="G259" s="80">
        <v>0</v>
      </c>
      <c r="H259" s="80">
        <v>0</v>
      </c>
      <c r="I259" s="80">
        <v>0</v>
      </c>
      <c r="J259" s="80"/>
      <c r="K259" s="80"/>
      <c r="L259" s="80"/>
      <c r="M259" s="80"/>
      <c r="N259" s="80"/>
    </row>
    <row r="260" spans="1:14" ht="14.25" hidden="1" x14ac:dyDescent="0.2">
      <c r="A260" s="72"/>
      <c r="B260" s="21" t="s">
        <v>476</v>
      </c>
      <c r="C260" s="80">
        <v>0</v>
      </c>
      <c r="D260" s="80">
        <v>0</v>
      </c>
      <c r="E260" s="80">
        <v>0</v>
      </c>
      <c r="F260" s="80">
        <v>0</v>
      </c>
      <c r="G260" s="80">
        <v>0</v>
      </c>
      <c r="H260" s="80">
        <v>0</v>
      </c>
      <c r="I260" s="80">
        <v>0</v>
      </c>
      <c r="J260" s="80"/>
      <c r="K260" s="80"/>
      <c r="L260" s="80"/>
      <c r="M260" s="80"/>
      <c r="N260" s="80"/>
    </row>
    <row r="261" spans="1:14" ht="14.25" hidden="1" x14ac:dyDescent="0.2">
      <c r="A261" s="72"/>
      <c r="B261" s="21" t="s">
        <v>475</v>
      </c>
      <c r="C261" s="80">
        <v>0</v>
      </c>
      <c r="D261" s="80">
        <v>0</v>
      </c>
      <c r="E261" s="80">
        <v>0</v>
      </c>
      <c r="F261" s="80">
        <v>0</v>
      </c>
      <c r="G261" s="80">
        <v>0</v>
      </c>
      <c r="H261" s="80">
        <v>0</v>
      </c>
      <c r="I261" s="80">
        <v>0</v>
      </c>
      <c r="J261" s="80"/>
      <c r="K261" s="80"/>
      <c r="L261" s="80"/>
      <c r="M261" s="80"/>
      <c r="N261" s="80"/>
    </row>
    <row r="262" spans="1:14" ht="14.25" hidden="1" x14ac:dyDescent="0.2">
      <c r="A262" s="72"/>
      <c r="B262" s="21" t="s">
        <v>474</v>
      </c>
      <c r="C262" s="80">
        <v>0</v>
      </c>
      <c r="D262" s="80">
        <v>0</v>
      </c>
      <c r="E262" s="80">
        <v>0</v>
      </c>
      <c r="F262" s="80">
        <v>0</v>
      </c>
      <c r="G262" s="80">
        <v>0</v>
      </c>
      <c r="H262" s="80">
        <v>0</v>
      </c>
      <c r="I262" s="80">
        <v>0</v>
      </c>
      <c r="J262" s="80"/>
      <c r="K262" s="80"/>
      <c r="L262" s="80"/>
      <c r="M262" s="80"/>
      <c r="N262" s="80"/>
    </row>
    <row r="263" spans="1:14" ht="14.25" hidden="1" x14ac:dyDescent="0.2">
      <c r="A263" s="72"/>
      <c r="B263" s="21" t="s">
        <v>473</v>
      </c>
      <c r="C263" s="80">
        <v>0</v>
      </c>
      <c r="D263" s="80">
        <v>0</v>
      </c>
      <c r="E263" s="80">
        <v>0</v>
      </c>
      <c r="F263" s="80">
        <v>0</v>
      </c>
      <c r="G263" s="80">
        <v>0</v>
      </c>
      <c r="H263" s="80">
        <v>0</v>
      </c>
      <c r="I263" s="80">
        <v>0</v>
      </c>
      <c r="J263" s="80"/>
      <c r="K263" s="80"/>
      <c r="L263" s="80"/>
      <c r="M263" s="80"/>
      <c r="N263" s="80"/>
    </row>
    <row r="264" spans="1:14" ht="14.25" x14ac:dyDescent="0.2">
      <c r="A264" s="72"/>
      <c r="B264" s="21" t="s">
        <v>472</v>
      </c>
      <c r="C264" s="80">
        <v>-491577.58</v>
      </c>
      <c r="D264" s="80">
        <v>-537057.47</v>
      </c>
      <c r="E264" s="80">
        <v>-541690.33999999985</v>
      </c>
      <c r="F264" s="80">
        <v>-537900.32000000007</v>
      </c>
      <c r="G264" s="80">
        <v>-491137.29999999981</v>
      </c>
      <c r="H264" s="80">
        <v>-515654.88000000035</v>
      </c>
      <c r="I264" s="80">
        <v>-535425.9299999997</v>
      </c>
      <c r="J264" s="80"/>
      <c r="K264" s="80"/>
      <c r="L264" s="80"/>
      <c r="M264" s="80"/>
      <c r="N264" s="80"/>
    </row>
    <row r="265" spans="1:14" ht="14.25" hidden="1" x14ac:dyDescent="0.2">
      <c r="A265" s="72"/>
      <c r="B265" s="21" t="s">
        <v>471</v>
      </c>
      <c r="C265" s="80">
        <v>0</v>
      </c>
      <c r="D265" s="80">
        <v>0</v>
      </c>
      <c r="E265" s="80">
        <v>0</v>
      </c>
      <c r="F265" s="80">
        <v>0</v>
      </c>
      <c r="G265" s="80">
        <v>0</v>
      </c>
      <c r="H265" s="80">
        <v>0</v>
      </c>
      <c r="I265" s="80">
        <v>0</v>
      </c>
      <c r="J265" s="80"/>
      <c r="K265" s="80"/>
      <c r="L265" s="80"/>
      <c r="M265" s="80"/>
      <c r="N265" s="80"/>
    </row>
    <row r="266" spans="1:14" ht="14.25" hidden="1" x14ac:dyDescent="0.2">
      <c r="A266" s="72"/>
      <c r="B266" s="21" t="s">
        <v>470</v>
      </c>
      <c r="C266" s="80">
        <v>0</v>
      </c>
      <c r="D266" s="80">
        <v>0</v>
      </c>
      <c r="E266" s="80">
        <v>0</v>
      </c>
      <c r="F266" s="80">
        <v>0</v>
      </c>
      <c r="G266" s="80">
        <v>0</v>
      </c>
      <c r="H266" s="80">
        <v>0</v>
      </c>
      <c r="I266" s="80">
        <v>0</v>
      </c>
      <c r="J266" s="80"/>
      <c r="K266" s="80"/>
      <c r="L266" s="80"/>
      <c r="M266" s="80"/>
      <c r="N266" s="80"/>
    </row>
    <row r="267" spans="1:14" ht="14.25" hidden="1" x14ac:dyDescent="0.2">
      <c r="A267" s="72"/>
      <c r="B267" s="21" t="s">
        <v>469</v>
      </c>
      <c r="C267" s="80">
        <v>0</v>
      </c>
      <c r="D267" s="80">
        <v>0</v>
      </c>
      <c r="E267" s="80">
        <v>0</v>
      </c>
      <c r="F267" s="80">
        <v>0</v>
      </c>
      <c r="G267" s="80">
        <v>0</v>
      </c>
      <c r="H267" s="80">
        <v>0</v>
      </c>
      <c r="I267" s="80">
        <v>0</v>
      </c>
      <c r="J267" s="80"/>
      <c r="K267" s="80"/>
      <c r="L267" s="80"/>
      <c r="M267" s="80"/>
      <c r="N267" s="80"/>
    </row>
    <row r="268" spans="1:14" ht="14.25" hidden="1" x14ac:dyDescent="0.2">
      <c r="A268" s="72"/>
      <c r="B268" s="21" t="s">
        <v>468</v>
      </c>
      <c r="C268" s="80">
        <v>0</v>
      </c>
      <c r="D268" s="80">
        <v>0</v>
      </c>
      <c r="E268" s="80">
        <v>0</v>
      </c>
      <c r="F268" s="80">
        <v>0</v>
      </c>
      <c r="G268" s="80">
        <v>0</v>
      </c>
      <c r="H268" s="80">
        <v>0</v>
      </c>
      <c r="I268" s="80">
        <v>0</v>
      </c>
      <c r="J268" s="80"/>
      <c r="K268" s="80"/>
      <c r="L268" s="80"/>
      <c r="M268" s="80"/>
      <c r="N268" s="80"/>
    </row>
    <row r="269" spans="1:14" ht="14.25" x14ac:dyDescent="0.2">
      <c r="A269" s="72"/>
      <c r="B269" s="21" t="s">
        <v>467</v>
      </c>
      <c r="C269" s="80">
        <v>-25409.66</v>
      </c>
      <c r="D269" s="80">
        <v>0</v>
      </c>
      <c r="E269" s="80">
        <v>0</v>
      </c>
      <c r="F269" s="80">
        <v>-612.15000000000146</v>
      </c>
      <c r="G269" s="80">
        <v>0</v>
      </c>
      <c r="H269" s="80">
        <v>0</v>
      </c>
      <c r="I269" s="80">
        <v>0</v>
      </c>
      <c r="J269" s="80"/>
      <c r="K269" s="80"/>
      <c r="L269" s="80"/>
      <c r="M269" s="80"/>
      <c r="N269" s="80"/>
    </row>
    <row r="270" spans="1:14" ht="14.25" hidden="1" x14ac:dyDescent="0.2">
      <c r="A270" s="72"/>
      <c r="B270" s="21" t="s">
        <v>466</v>
      </c>
      <c r="C270" s="80">
        <v>0</v>
      </c>
      <c r="D270" s="80">
        <v>0</v>
      </c>
      <c r="E270" s="80">
        <v>0</v>
      </c>
      <c r="F270" s="80">
        <v>0</v>
      </c>
      <c r="G270" s="80">
        <v>0</v>
      </c>
      <c r="H270" s="80">
        <v>0</v>
      </c>
      <c r="I270" s="80">
        <v>0</v>
      </c>
      <c r="J270" s="80"/>
      <c r="K270" s="80"/>
      <c r="L270" s="80"/>
      <c r="M270" s="80"/>
      <c r="N270" s="80"/>
    </row>
    <row r="271" spans="1:14" ht="14.25" x14ac:dyDescent="0.2">
      <c r="A271" s="72"/>
      <c r="B271" s="21" t="s">
        <v>465</v>
      </c>
      <c r="C271" s="80">
        <v>-4009.85</v>
      </c>
      <c r="D271" s="80">
        <v>-4009.85</v>
      </c>
      <c r="E271" s="80">
        <v>-4009.8499999999995</v>
      </c>
      <c r="F271" s="80">
        <v>-4009.8500000000004</v>
      </c>
      <c r="G271" s="80">
        <v>-4009.8500000000004</v>
      </c>
      <c r="H271" s="80">
        <v>-4009.8499999999985</v>
      </c>
      <c r="I271" s="80">
        <v>-3373.1100000000006</v>
      </c>
      <c r="J271" s="80"/>
      <c r="K271" s="80"/>
      <c r="L271" s="80"/>
      <c r="M271" s="80"/>
      <c r="N271" s="80"/>
    </row>
    <row r="272" spans="1:14" ht="14.25" hidden="1" x14ac:dyDescent="0.2">
      <c r="A272" s="72"/>
      <c r="B272" s="21" t="s">
        <v>464</v>
      </c>
      <c r="C272" s="80">
        <v>0</v>
      </c>
      <c r="D272" s="80">
        <v>0</v>
      </c>
      <c r="E272" s="80">
        <v>0</v>
      </c>
      <c r="F272" s="80">
        <v>0</v>
      </c>
      <c r="G272" s="80">
        <v>0</v>
      </c>
      <c r="H272" s="80">
        <v>0</v>
      </c>
      <c r="I272" s="80">
        <v>0</v>
      </c>
      <c r="J272" s="80"/>
      <c r="K272" s="80"/>
      <c r="L272" s="80"/>
      <c r="M272" s="80"/>
      <c r="N272" s="80"/>
    </row>
    <row r="273" spans="1:14" ht="14.25" hidden="1" x14ac:dyDescent="0.2">
      <c r="A273" s="72"/>
      <c r="B273" s="21" t="s">
        <v>463</v>
      </c>
      <c r="C273" s="80">
        <v>0</v>
      </c>
      <c r="D273" s="80">
        <v>0</v>
      </c>
      <c r="E273" s="80">
        <v>0</v>
      </c>
      <c r="F273" s="80">
        <v>0</v>
      </c>
      <c r="G273" s="80">
        <v>0</v>
      </c>
      <c r="H273" s="80">
        <v>0</v>
      </c>
      <c r="I273" s="80">
        <v>0</v>
      </c>
      <c r="J273" s="80"/>
      <c r="K273" s="80"/>
      <c r="L273" s="80"/>
      <c r="M273" s="80"/>
      <c r="N273" s="80"/>
    </row>
    <row r="274" spans="1:14" ht="14.25" hidden="1" x14ac:dyDescent="0.2">
      <c r="A274" s="72"/>
      <c r="B274" s="21" t="s">
        <v>462</v>
      </c>
      <c r="C274" s="80">
        <v>0</v>
      </c>
      <c r="D274" s="80">
        <v>0</v>
      </c>
      <c r="E274" s="80">
        <v>0</v>
      </c>
      <c r="F274" s="80">
        <v>0</v>
      </c>
      <c r="G274" s="80">
        <v>0</v>
      </c>
      <c r="H274" s="80">
        <v>0</v>
      </c>
      <c r="I274" s="80">
        <v>0</v>
      </c>
      <c r="J274" s="80"/>
      <c r="K274" s="80"/>
      <c r="L274" s="80"/>
      <c r="M274" s="80"/>
      <c r="N274" s="80"/>
    </row>
    <row r="275" spans="1:14" ht="14.25" hidden="1" x14ac:dyDescent="0.2">
      <c r="A275" s="72"/>
      <c r="B275" s="21" t="s">
        <v>461</v>
      </c>
      <c r="C275" s="80">
        <v>0</v>
      </c>
      <c r="D275" s="80">
        <v>0</v>
      </c>
      <c r="E275" s="80">
        <v>0</v>
      </c>
      <c r="F275" s="80">
        <v>0</v>
      </c>
      <c r="G275" s="80">
        <v>0</v>
      </c>
      <c r="H275" s="80">
        <v>0</v>
      </c>
      <c r="I275" s="80">
        <v>0</v>
      </c>
      <c r="J275" s="80"/>
      <c r="K275" s="80"/>
      <c r="L275" s="80"/>
      <c r="M275" s="80"/>
      <c r="N275" s="80"/>
    </row>
    <row r="276" spans="1:14" ht="14.25" x14ac:dyDescent="0.2">
      <c r="A276" s="72"/>
      <c r="B276" s="21" t="s">
        <v>460</v>
      </c>
      <c r="C276" s="80">
        <v>0</v>
      </c>
      <c r="D276" s="80">
        <v>0</v>
      </c>
      <c r="E276" s="80">
        <v>0</v>
      </c>
      <c r="F276" s="80">
        <v>0</v>
      </c>
      <c r="G276" s="80">
        <v>0</v>
      </c>
      <c r="H276" s="80">
        <v>-958762.47</v>
      </c>
      <c r="I276" s="80">
        <v>0</v>
      </c>
      <c r="J276" s="80"/>
      <c r="K276" s="80"/>
      <c r="L276" s="80"/>
      <c r="M276" s="80"/>
      <c r="N276" s="80"/>
    </row>
    <row r="277" spans="1:14" ht="14.25" hidden="1" x14ac:dyDescent="0.2">
      <c r="A277" s="72"/>
      <c r="B277" s="21" t="s">
        <v>459</v>
      </c>
      <c r="C277" s="77">
        <v>0</v>
      </c>
      <c r="D277" s="77">
        <v>0</v>
      </c>
      <c r="E277" s="77">
        <v>0</v>
      </c>
      <c r="F277" s="77">
        <v>0</v>
      </c>
      <c r="G277" s="77">
        <v>0</v>
      </c>
      <c r="H277" s="77">
        <v>0</v>
      </c>
      <c r="I277" s="77">
        <v>0</v>
      </c>
      <c r="J277" s="77"/>
      <c r="K277" s="77"/>
      <c r="L277" s="77"/>
      <c r="M277" s="77"/>
      <c r="N277" s="77"/>
    </row>
    <row r="278" spans="1:14" ht="14.25" hidden="1" x14ac:dyDescent="0.2">
      <c r="A278" s="72"/>
      <c r="B278" s="21" t="s">
        <v>458</v>
      </c>
      <c r="C278" s="77">
        <v>0</v>
      </c>
      <c r="D278" s="77">
        <v>0</v>
      </c>
      <c r="E278" s="77">
        <v>0</v>
      </c>
      <c r="F278" s="77">
        <v>0</v>
      </c>
      <c r="G278" s="77">
        <v>0</v>
      </c>
      <c r="H278" s="77">
        <v>0</v>
      </c>
      <c r="I278" s="77">
        <v>0</v>
      </c>
      <c r="J278" s="77"/>
      <c r="K278" s="77"/>
      <c r="L278" s="77"/>
      <c r="M278" s="77"/>
      <c r="N278" s="77"/>
    </row>
    <row r="279" spans="1:14" ht="14.25" hidden="1" x14ac:dyDescent="0.2">
      <c r="A279" s="72"/>
      <c r="B279" s="21" t="s">
        <v>457</v>
      </c>
      <c r="C279" s="80">
        <v>0</v>
      </c>
      <c r="D279" s="80">
        <v>0</v>
      </c>
      <c r="E279" s="80">
        <v>0</v>
      </c>
      <c r="F279" s="80">
        <v>0</v>
      </c>
      <c r="G279" s="80">
        <v>0</v>
      </c>
      <c r="H279" s="80">
        <v>0</v>
      </c>
      <c r="I279" s="80">
        <v>0</v>
      </c>
      <c r="J279" s="80"/>
      <c r="K279" s="80"/>
      <c r="L279" s="80"/>
      <c r="M279" s="80"/>
      <c r="N279" s="80"/>
    </row>
    <row r="280" spans="1:14" ht="14.25" hidden="1" x14ac:dyDescent="0.2">
      <c r="A280" s="72"/>
      <c r="B280" s="21" t="s">
        <v>456</v>
      </c>
      <c r="C280" s="80">
        <v>0</v>
      </c>
      <c r="D280" s="80">
        <v>0</v>
      </c>
      <c r="E280" s="80">
        <v>0</v>
      </c>
      <c r="F280" s="80">
        <v>0</v>
      </c>
      <c r="G280" s="80">
        <v>0</v>
      </c>
      <c r="H280" s="80">
        <v>0</v>
      </c>
      <c r="I280" s="80">
        <v>0</v>
      </c>
      <c r="J280" s="80"/>
      <c r="K280" s="80"/>
      <c r="L280" s="80"/>
      <c r="M280" s="80"/>
      <c r="N280" s="80"/>
    </row>
    <row r="281" spans="1:14" ht="14.25" hidden="1" x14ac:dyDescent="0.2">
      <c r="A281" s="72"/>
      <c r="B281" s="21" t="s">
        <v>455</v>
      </c>
      <c r="C281" s="77">
        <v>0</v>
      </c>
      <c r="D281" s="77">
        <v>0</v>
      </c>
      <c r="E281" s="77">
        <v>0</v>
      </c>
      <c r="F281" s="77">
        <v>0</v>
      </c>
      <c r="G281" s="77">
        <v>0</v>
      </c>
      <c r="H281" s="77">
        <v>0</v>
      </c>
      <c r="I281" s="77">
        <v>0</v>
      </c>
      <c r="J281" s="77"/>
      <c r="K281" s="77"/>
      <c r="L281" s="77"/>
      <c r="M281" s="77"/>
      <c r="N281" s="77"/>
    </row>
    <row r="282" spans="1:14" ht="14.25" x14ac:dyDescent="0.2">
      <c r="A282" s="95" t="s">
        <v>384</v>
      </c>
      <c r="B282" s="21"/>
      <c r="C282" s="89">
        <f>SUM(C209:C281)</f>
        <v>-597323.29</v>
      </c>
      <c r="D282" s="89">
        <f>SUM(D209:D281)</f>
        <v>-594792.47</v>
      </c>
      <c r="E282" s="89">
        <f>SUM(E209:E281)</f>
        <v>-703181.7699999999</v>
      </c>
      <c r="F282" s="89">
        <f>SUM(F209:F281)</f>
        <v>-600865.38000000012</v>
      </c>
      <c r="G282" s="89">
        <f>SUM(G209:G281)</f>
        <v>-579054.41999999981</v>
      </c>
      <c r="H282" s="89">
        <f>SUM(H209:H281)</f>
        <v>-1529157.5300000003</v>
      </c>
      <c r="I282" s="89">
        <f>SUM(I209:I281)</f>
        <v>-598083.26999999967</v>
      </c>
      <c r="J282" s="89"/>
      <c r="K282" s="89"/>
      <c r="L282" s="89"/>
      <c r="M282" s="89"/>
      <c r="N282" s="89"/>
    </row>
    <row r="283" spans="1:14" ht="14.25" x14ac:dyDescent="0.2">
      <c r="A283" s="95"/>
      <c r="B283" s="21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</row>
    <row r="284" spans="1:14" ht="14.25" x14ac:dyDescent="0.2">
      <c r="A284" s="95"/>
      <c r="B284" s="94" t="s">
        <v>454</v>
      </c>
      <c r="C284" s="104">
        <f>+C282+C207+C170+C119</f>
        <v>3434643.5300000003</v>
      </c>
      <c r="D284" s="104">
        <f>+D282+D207+D170+D119</f>
        <v>3670369.6399999987</v>
      </c>
      <c r="E284" s="104">
        <f>+E282+E207+E170+E119</f>
        <v>3640407.3800000008</v>
      </c>
      <c r="F284" s="104">
        <f>+F282+F207+F170+F119</f>
        <v>3790597.0600000005</v>
      </c>
      <c r="G284" s="104">
        <f>+G282+G207+G170+G119</f>
        <v>3939295.9799999986</v>
      </c>
      <c r="H284" s="104">
        <f>+H282+H207+H170+H119</f>
        <v>4028188.3499999996</v>
      </c>
      <c r="I284" s="104">
        <f>+I282+I207+I170+I119</f>
        <v>4212185.8500000015</v>
      </c>
      <c r="J284" s="104"/>
      <c r="K284" s="104"/>
      <c r="L284" s="104"/>
      <c r="M284" s="104"/>
      <c r="N284" s="104"/>
    </row>
    <row r="285" spans="1:14" ht="14.25" x14ac:dyDescent="0.2">
      <c r="A285" s="72" t="s">
        <v>453</v>
      </c>
      <c r="B285" s="21"/>
      <c r="C285" s="80"/>
      <c r="D285" s="80"/>
      <c r="E285" s="80"/>
      <c r="F285" s="80"/>
      <c r="G285" s="80"/>
      <c r="H285" s="80"/>
      <c r="I285" s="80">
        <v>0</v>
      </c>
      <c r="J285" s="80"/>
      <c r="K285" s="80"/>
      <c r="L285" s="80"/>
      <c r="M285" s="80"/>
      <c r="N285" s="80"/>
    </row>
    <row r="286" spans="1:14" ht="14.25" hidden="1" x14ac:dyDescent="0.2">
      <c r="A286" s="72"/>
      <c r="B286" s="21" t="s">
        <v>452</v>
      </c>
      <c r="C286" s="80">
        <v>0</v>
      </c>
      <c r="D286" s="80">
        <v>0</v>
      </c>
      <c r="E286" s="80">
        <v>0</v>
      </c>
      <c r="F286" s="80">
        <v>0</v>
      </c>
      <c r="G286" s="80">
        <v>0</v>
      </c>
      <c r="H286" s="80">
        <v>0</v>
      </c>
      <c r="I286" s="80">
        <v>0</v>
      </c>
      <c r="J286" s="80"/>
      <c r="K286" s="80"/>
      <c r="L286" s="80"/>
      <c r="M286" s="80"/>
      <c r="N286" s="80"/>
    </row>
    <row r="287" spans="1:14" ht="14.25" hidden="1" x14ac:dyDescent="0.2">
      <c r="A287" s="72"/>
      <c r="B287" s="21" t="s">
        <v>451</v>
      </c>
      <c r="C287" s="77">
        <v>0</v>
      </c>
      <c r="D287" s="77">
        <v>0</v>
      </c>
      <c r="E287" s="77">
        <v>0</v>
      </c>
      <c r="F287" s="77">
        <v>0</v>
      </c>
      <c r="G287" s="77">
        <v>0</v>
      </c>
      <c r="H287" s="77">
        <v>0</v>
      </c>
      <c r="I287" s="77">
        <v>0</v>
      </c>
      <c r="J287" s="77"/>
      <c r="K287" s="77"/>
      <c r="L287" s="77"/>
      <c r="M287" s="77"/>
      <c r="N287" s="77"/>
    </row>
    <row r="288" spans="1:14" ht="14.25" x14ac:dyDescent="0.2">
      <c r="A288" s="72"/>
      <c r="B288" s="21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</row>
    <row r="289" spans="1:14" ht="15" thickBot="1" x14ac:dyDescent="0.25">
      <c r="A289" s="72" t="s">
        <v>190</v>
      </c>
      <c r="B289" s="94" t="s">
        <v>450</v>
      </c>
      <c r="C289" s="103">
        <f>C284+C286+C287</f>
        <v>3434643.5300000003</v>
      </c>
      <c r="D289" s="103">
        <f>D284+D286+D287</f>
        <v>3670369.6399999987</v>
      </c>
      <c r="E289" s="103">
        <f>E284+E286+E287</f>
        <v>3640407.3800000008</v>
      </c>
      <c r="F289" s="103">
        <f>F284+F286+F287</f>
        <v>3790597.0600000005</v>
      </c>
      <c r="G289" s="103">
        <f>G284+G286+G287</f>
        <v>3939295.9799999986</v>
      </c>
      <c r="H289" s="103">
        <f>H284+H286+H287</f>
        <v>4028188.3499999996</v>
      </c>
      <c r="I289" s="103">
        <f>I284+I286+I287</f>
        <v>4212185.8500000015</v>
      </c>
      <c r="J289" s="103"/>
      <c r="K289" s="103"/>
      <c r="L289" s="103"/>
      <c r="M289" s="103"/>
      <c r="N289" s="103"/>
    </row>
    <row r="290" spans="1:14" ht="15" thickTop="1" x14ac:dyDescent="0.2">
      <c r="A290" s="72"/>
      <c r="B290" s="94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</row>
    <row r="291" spans="1:14" ht="15" thickBot="1" x14ac:dyDescent="0.25">
      <c r="A291" s="72"/>
      <c r="B291" s="94" t="s">
        <v>382</v>
      </c>
      <c r="C291" s="102">
        <v>5329358</v>
      </c>
      <c r="D291" s="102">
        <v>5922011</v>
      </c>
      <c r="E291" s="102">
        <v>5922011</v>
      </c>
      <c r="F291" s="102">
        <v>5922011</v>
      </c>
      <c r="G291" s="102">
        <v>5922011</v>
      </c>
      <c r="H291" s="102">
        <v>5922011</v>
      </c>
      <c r="I291" s="102">
        <v>5922011</v>
      </c>
      <c r="J291" s="102"/>
      <c r="K291" s="102"/>
      <c r="L291" s="102"/>
      <c r="M291" s="102"/>
      <c r="N291" s="102"/>
    </row>
    <row r="292" spans="1:14" ht="15" thickTop="1" x14ac:dyDescent="0.2">
      <c r="A292" s="72"/>
      <c r="B292" s="10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</row>
    <row r="293" spans="1:14" ht="15" thickBot="1" x14ac:dyDescent="0.25">
      <c r="A293" s="72"/>
      <c r="B293" s="94" t="s">
        <v>449</v>
      </c>
      <c r="C293" s="76">
        <f>IFERROR(+C289/C291,0)</f>
        <v>0.64447603820197485</v>
      </c>
      <c r="D293" s="76">
        <f>IFERROR(+D289/D291,0)</f>
        <v>0.61978433339620587</v>
      </c>
      <c r="E293" s="76">
        <f>IFERROR(+E289/E291,0)</f>
        <v>0.61472485951140599</v>
      </c>
      <c r="F293" s="76">
        <f>IFERROR(+F289/F291,0)</f>
        <v>0.64008612277147081</v>
      </c>
      <c r="G293" s="76">
        <f>IFERROR(+G289/G291,0)</f>
        <v>0.66519565397632641</v>
      </c>
      <c r="H293" s="76">
        <f>IFERROR(+H289/H291,0)</f>
        <v>0.68020615800950046</v>
      </c>
      <c r="I293" s="76">
        <f>IFERROR(+I289/I291,0)</f>
        <v>0.71127626240478137</v>
      </c>
      <c r="J293" s="76"/>
      <c r="K293" s="76"/>
      <c r="L293" s="76"/>
      <c r="M293" s="76"/>
      <c r="N293" s="76"/>
    </row>
    <row r="294" spans="1:14" ht="15" thickTop="1" x14ac:dyDescent="0.2">
      <c r="A294" s="72"/>
      <c r="B294" s="99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</row>
    <row r="295" spans="1:14" ht="14.25" x14ac:dyDescent="0.2">
      <c r="A295" s="90" t="s">
        <v>409</v>
      </c>
      <c r="B295" s="94" t="s">
        <v>448</v>
      </c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</row>
    <row r="296" spans="1:14" ht="14.25" hidden="1" x14ac:dyDescent="0.2">
      <c r="A296" s="72"/>
      <c r="B296" s="21" t="s">
        <v>447</v>
      </c>
      <c r="C296" s="80">
        <v>0</v>
      </c>
      <c r="D296" s="80">
        <v>0</v>
      </c>
      <c r="E296" s="80">
        <v>0</v>
      </c>
      <c r="F296" s="80">
        <v>0</v>
      </c>
      <c r="G296" s="80">
        <v>0</v>
      </c>
      <c r="H296" s="80">
        <v>0</v>
      </c>
      <c r="I296" s="80">
        <v>0</v>
      </c>
      <c r="J296" s="80"/>
      <c r="K296" s="80"/>
      <c r="L296" s="80"/>
      <c r="M296" s="80"/>
      <c r="N296" s="80"/>
    </row>
    <row r="297" spans="1:14" ht="14.25" hidden="1" x14ac:dyDescent="0.2">
      <c r="A297" s="72"/>
      <c r="B297" s="21" t="s">
        <v>274</v>
      </c>
      <c r="C297" s="80">
        <v>0</v>
      </c>
      <c r="D297" s="80">
        <v>0</v>
      </c>
      <c r="E297" s="80">
        <v>0</v>
      </c>
      <c r="F297" s="80">
        <v>0</v>
      </c>
      <c r="G297" s="80">
        <v>0</v>
      </c>
      <c r="H297" s="80">
        <v>0</v>
      </c>
      <c r="I297" s="80">
        <v>0</v>
      </c>
      <c r="J297" s="80"/>
      <c r="K297" s="80"/>
      <c r="L297" s="80"/>
      <c r="M297" s="80"/>
      <c r="N297" s="80"/>
    </row>
    <row r="298" spans="1:14" ht="14.25" hidden="1" x14ac:dyDescent="0.2">
      <c r="A298" s="72"/>
      <c r="B298" s="21" t="s">
        <v>407</v>
      </c>
      <c r="C298" s="80">
        <v>0</v>
      </c>
      <c r="D298" s="80">
        <v>0</v>
      </c>
      <c r="E298" s="80">
        <v>0</v>
      </c>
      <c r="F298" s="80">
        <v>0</v>
      </c>
      <c r="G298" s="80">
        <v>0</v>
      </c>
      <c r="H298" s="80">
        <v>0</v>
      </c>
      <c r="I298" s="80">
        <v>0</v>
      </c>
      <c r="J298" s="80"/>
      <c r="K298" s="80"/>
      <c r="L298" s="80"/>
      <c r="M298" s="80"/>
      <c r="N298" s="80"/>
    </row>
    <row r="299" spans="1:14" ht="14.25" hidden="1" x14ac:dyDescent="0.2">
      <c r="A299" s="72"/>
      <c r="B299" s="21" t="s">
        <v>446</v>
      </c>
      <c r="C299" s="80">
        <v>0</v>
      </c>
      <c r="D299" s="80">
        <v>0</v>
      </c>
      <c r="E299" s="80">
        <v>0</v>
      </c>
      <c r="F299" s="80">
        <v>0</v>
      </c>
      <c r="G299" s="80">
        <v>0</v>
      </c>
      <c r="H299" s="80">
        <v>0</v>
      </c>
      <c r="I299" s="80">
        <v>0</v>
      </c>
      <c r="J299" s="80"/>
      <c r="K299" s="80"/>
      <c r="L299" s="80"/>
      <c r="M299" s="80"/>
      <c r="N299" s="80"/>
    </row>
    <row r="300" spans="1:14" ht="14.25" hidden="1" x14ac:dyDescent="0.2">
      <c r="A300" s="72"/>
      <c r="B300" s="21" t="s">
        <v>445</v>
      </c>
      <c r="C300" s="80">
        <v>0</v>
      </c>
      <c r="D300" s="80">
        <v>0</v>
      </c>
      <c r="E300" s="80">
        <v>0</v>
      </c>
      <c r="F300" s="80">
        <v>0</v>
      </c>
      <c r="G300" s="80">
        <v>0</v>
      </c>
      <c r="H300" s="80">
        <v>0</v>
      </c>
      <c r="I300" s="80">
        <v>0</v>
      </c>
      <c r="J300" s="80"/>
      <c r="K300" s="80"/>
      <c r="L300" s="80"/>
      <c r="M300" s="80"/>
      <c r="N300" s="80"/>
    </row>
    <row r="301" spans="1:14" ht="14.25" x14ac:dyDescent="0.2">
      <c r="A301" s="72"/>
      <c r="B301" s="21" t="s">
        <v>444</v>
      </c>
      <c r="C301" s="80">
        <v>3916.6600000000035</v>
      </c>
      <c r="D301" s="80">
        <v>3916.6600000000035</v>
      </c>
      <c r="E301" s="80">
        <v>28916.659999999989</v>
      </c>
      <c r="F301" s="80">
        <v>-9416.6699999999983</v>
      </c>
      <c r="G301" s="80">
        <v>-46161.99</v>
      </c>
      <c r="H301" s="80">
        <v>-578510.13</v>
      </c>
      <c r="I301" s="80">
        <v>79374.580000000075</v>
      </c>
      <c r="J301" s="80"/>
      <c r="K301" s="80"/>
      <c r="L301" s="80"/>
      <c r="M301" s="80"/>
      <c r="N301" s="80"/>
    </row>
    <row r="302" spans="1:14" ht="14.25" hidden="1" x14ac:dyDescent="0.2">
      <c r="A302" s="72"/>
      <c r="B302" s="21" t="s">
        <v>443</v>
      </c>
      <c r="C302" s="80">
        <v>0</v>
      </c>
      <c r="D302" s="80">
        <v>0</v>
      </c>
      <c r="E302" s="80">
        <v>0</v>
      </c>
      <c r="F302" s="80">
        <v>0</v>
      </c>
      <c r="G302" s="80">
        <v>0</v>
      </c>
      <c r="H302" s="80">
        <v>0</v>
      </c>
      <c r="I302" s="80"/>
      <c r="J302" s="80"/>
      <c r="K302" s="80"/>
      <c r="L302" s="80"/>
      <c r="M302" s="80"/>
      <c r="N302" s="80"/>
    </row>
    <row r="303" spans="1:14" ht="14.25" hidden="1" x14ac:dyDescent="0.2">
      <c r="A303" s="72"/>
      <c r="B303" s="21" t="s">
        <v>442</v>
      </c>
      <c r="C303" s="80">
        <v>0</v>
      </c>
      <c r="D303" s="80">
        <v>0</v>
      </c>
      <c r="E303" s="80">
        <v>0</v>
      </c>
      <c r="F303" s="80">
        <v>0</v>
      </c>
      <c r="G303" s="80">
        <v>0</v>
      </c>
      <c r="H303" s="80">
        <v>0</v>
      </c>
      <c r="I303" s="80">
        <v>0</v>
      </c>
      <c r="J303" s="80"/>
      <c r="K303" s="80"/>
      <c r="L303" s="80"/>
      <c r="M303" s="80"/>
      <c r="N303" s="80"/>
    </row>
    <row r="304" spans="1:14" ht="14.25" hidden="1" x14ac:dyDescent="0.2">
      <c r="A304" s="72"/>
      <c r="B304" s="21" t="s">
        <v>441</v>
      </c>
      <c r="C304" s="80">
        <v>0</v>
      </c>
      <c r="D304" s="80">
        <v>0</v>
      </c>
      <c r="E304" s="80">
        <v>0</v>
      </c>
      <c r="F304" s="80">
        <v>0</v>
      </c>
      <c r="G304" s="80">
        <v>0</v>
      </c>
      <c r="H304" s="80">
        <v>0</v>
      </c>
      <c r="I304" s="80">
        <v>0</v>
      </c>
      <c r="J304" s="80"/>
      <c r="K304" s="80"/>
      <c r="L304" s="80"/>
      <c r="M304" s="80"/>
      <c r="N304" s="80"/>
    </row>
    <row r="305" spans="1:14" ht="14.25" hidden="1" x14ac:dyDescent="0.2">
      <c r="A305" s="72"/>
      <c r="B305" s="21" t="s">
        <v>440</v>
      </c>
      <c r="C305" s="80">
        <v>0</v>
      </c>
      <c r="D305" s="80">
        <v>0</v>
      </c>
      <c r="E305" s="80">
        <v>0</v>
      </c>
      <c r="F305" s="80">
        <v>0</v>
      </c>
      <c r="G305" s="80">
        <v>0</v>
      </c>
      <c r="H305" s="80">
        <v>0</v>
      </c>
      <c r="I305" s="80">
        <v>0</v>
      </c>
      <c r="J305" s="80"/>
      <c r="K305" s="80"/>
      <c r="L305" s="80"/>
      <c r="M305" s="80"/>
      <c r="N305" s="80"/>
    </row>
    <row r="306" spans="1:14" ht="14.25" hidden="1" x14ac:dyDescent="0.2">
      <c r="A306" s="72"/>
      <c r="B306" s="21" t="s">
        <v>439</v>
      </c>
      <c r="C306" s="80">
        <v>0</v>
      </c>
      <c r="D306" s="80">
        <v>0</v>
      </c>
      <c r="E306" s="80">
        <v>0</v>
      </c>
      <c r="F306" s="80">
        <v>0</v>
      </c>
      <c r="G306" s="80">
        <v>0</v>
      </c>
      <c r="H306" s="80">
        <v>0</v>
      </c>
      <c r="I306" s="80">
        <v>0</v>
      </c>
      <c r="J306" s="80"/>
      <c r="K306" s="80"/>
      <c r="L306" s="80"/>
      <c r="M306" s="80"/>
      <c r="N306" s="80"/>
    </row>
    <row r="307" spans="1:14" ht="14.25" hidden="1" x14ac:dyDescent="0.2">
      <c r="A307" s="72"/>
      <c r="B307" s="21" t="s">
        <v>230</v>
      </c>
      <c r="C307" s="80">
        <v>0</v>
      </c>
      <c r="D307" s="80">
        <v>0</v>
      </c>
      <c r="E307" s="80">
        <v>0</v>
      </c>
      <c r="F307" s="80">
        <v>0</v>
      </c>
      <c r="G307" s="80">
        <v>0</v>
      </c>
      <c r="H307" s="80">
        <v>0</v>
      </c>
      <c r="I307" s="80">
        <v>0</v>
      </c>
      <c r="J307" s="80"/>
      <c r="K307" s="80"/>
      <c r="L307" s="80"/>
      <c r="M307" s="80"/>
      <c r="N307" s="80"/>
    </row>
    <row r="308" spans="1:14" ht="14.25" hidden="1" x14ac:dyDescent="0.2">
      <c r="A308" s="72"/>
      <c r="B308" s="21" t="s">
        <v>438</v>
      </c>
      <c r="C308" s="80">
        <v>0</v>
      </c>
      <c r="D308" s="80">
        <v>0</v>
      </c>
      <c r="E308" s="80">
        <v>0</v>
      </c>
      <c r="F308" s="80">
        <v>0</v>
      </c>
      <c r="G308" s="80">
        <v>0</v>
      </c>
      <c r="H308" s="80">
        <v>0</v>
      </c>
      <c r="I308" s="80">
        <v>0</v>
      </c>
      <c r="J308" s="80"/>
      <c r="K308" s="80"/>
      <c r="L308" s="80"/>
      <c r="M308" s="80"/>
      <c r="N308" s="80"/>
    </row>
    <row r="309" spans="1:14" ht="14.25" x14ac:dyDescent="0.2">
      <c r="A309" s="72"/>
      <c r="B309" s="21" t="s">
        <v>437</v>
      </c>
      <c r="C309" s="80">
        <v>0</v>
      </c>
      <c r="D309" s="80">
        <v>0</v>
      </c>
      <c r="E309" s="80">
        <v>0</v>
      </c>
      <c r="F309" s="80">
        <v>0</v>
      </c>
      <c r="G309" s="80">
        <v>0</v>
      </c>
      <c r="H309" s="80">
        <v>958762.47</v>
      </c>
      <c r="I309" s="80">
        <v>0</v>
      </c>
      <c r="J309" s="80"/>
      <c r="K309" s="80"/>
      <c r="L309" s="80"/>
      <c r="M309" s="80"/>
      <c r="N309" s="80"/>
    </row>
    <row r="310" spans="1:14" ht="14.25" x14ac:dyDescent="0.2">
      <c r="A310" s="72"/>
      <c r="B310" s="21" t="s">
        <v>436</v>
      </c>
      <c r="C310" s="80">
        <v>0</v>
      </c>
      <c r="D310" s="80">
        <v>0</v>
      </c>
      <c r="E310" s="80">
        <v>0</v>
      </c>
      <c r="F310" s="80">
        <v>0</v>
      </c>
      <c r="G310" s="80">
        <v>0</v>
      </c>
      <c r="H310" s="80">
        <v>0</v>
      </c>
      <c r="I310" s="80">
        <v>945.38</v>
      </c>
      <c r="J310" s="80"/>
      <c r="K310" s="80"/>
      <c r="L310" s="80"/>
      <c r="M310" s="80"/>
      <c r="N310" s="80"/>
    </row>
    <row r="311" spans="1:14" ht="14.25" x14ac:dyDescent="0.2">
      <c r="A311" s="72"/>
      <c r="B311" s="21" t="s">
        <v>435</v>
      </c>
      <c r="C311" s="80">
        <v>7333.3300000000017</v>
      </c>
      <c r="D311" s="80">
        <v>7333.3300000000017</v>
      </c>
      <c r="E311" s="80">
        <v>7333.3300000000017</v>
      </c>
      <c r="F311" s="80">
        <v>-22000</v>
      </c>
      <c r="G311" s="80">
        <v>-22000</v>
      </c>
      <c r="H311" s="80">
        <v>7333.3300000000017</v>
      </c>
      <c r="I311" s="80">
        <v>-22000.010000000009</v>
      </c>
      <c r="J311" s="80"/>
      <c r="K311" s="80"/>
      <c r="L311" s="80"/>
      <c r="M311" s="80"/>
      <c r="N311" s="80"/>
    </row>
    <row r="312" spans="1:14" ht="14.25" x14ac:dyDescent="0.2">
      <c r="A312" s="72"/>
      <c r="B312" s="21" t="s">
        <v>434</v>
      </c>
      <c r="C312" s="80">
        <v>5416.67</v>
      </c>
      <c r="D312" s="80">
        <v>5416.67</v>
      </c>
      <c r="E312" s="80">
        <v>5416.67</v>
      </c>
      <c r="F312" s="80">
        <v>5416.67</v>
      </c>
      <c r="G312" s="80">
        <v>5416.6699999999983</v>
      </c>
      <c r="H312" s="80">
        <v>5416.6700000000019</v>
      </c>
      <c r="I312" s="80">
        <v>5416.6700000000019</v>
      </c>
      <c r="J312" s="80"/>
      <c r="K312" s="80"/>
      <c r="L312" s="80"/>
      <c r="M312" s="80"/>
      <c r="N312" s="80"/>
    </row>
    <row r="313" spans="1:14" ht="14.25" hidden="1" x14ac:dyDescent="0.2">
      <c r="A313" s="72"/>
      <c r="B313" s="21" t="s">
        <v>433</v>
      </c>
      <c r="C313" s="80">
        <v>0</v>
      </c>
      <c r="D313" s="80">
        <v>0</v>
      </c>
      <c r="E313" s="80">
        <v>0</v>
      </c>
      <c r="F313" s="80">
        <v>0</v>
      </c>
      <c r="G313" s="80">
        <v>0</v>
      </c>
      <c r="H313" s="80">
        <v>0</v>
      </c>
      <c r="I313" s="80">
        <v>0</v>
      </c>
      <c r="J313" s="80"/>
      <c r="K313" s="80"/>
      <c r="L313" s="80"/>
      <c r="M313" s="80"/>
      <c r="N313" s="80"/>
    </row>
    <row r="314" spans="1:14" ht="14.25" hidden="1" x14ac:dyDescent="0.2">
      <c r="A314" s="72"/>
      <c r="B314" s="21" t="s">
        <v>432</v>
      </c>
      <c r="C314" s="80">
        <v>0</v>
      </c>
      <c r="D314" s="80">
        <v>0</v>
      </c>
      <c r="E314" s="80">
        <v>0</v>
      </c>
      <c r="F314" s="80">
        <v>0</v>
      </c>
      <c r="G314" s="80">
        <v>0</v>
      </c>
      <c r="H314" s="80">
        <v>0</v>
      </c>
      <c r="I314" s="80">
        <v>0</v>
      </c>
      <c r="J314" s="80"/>
      <c r="K314" s="80"/>
      <c r="L314" s="80"/>
      <c r="M314" s="80"/>
      <c r="N314" s="80"/>
    </row>
    <row r="315" spans="1:14" ht="14.25" hidden="1" x14ac:dyDescent="0.2">
      <c r="A315" s="72"/>
      <c r="B315" s="21" t="s">
        <v>431</v>
      </c>
      <c r="C315" s="80">
        <v>0</v>
      </c>
      <c r="D315" s="80">
        <v>0</v>
      </c>
      <c r="E315" s="80">
        <v>0</v>
      </c>
      <c r="F315" s="80">
        <v>0</v>
      </c>
      <c r="G315" s="80">
        <v>0</v>
      </c>
      <c r="H315" s="80">
        <v>0</v>
      </c>
      <c r="I315" s="80">
        <v>0</v>
      </c>
      <c r="J315" s="80"/>
      <c r="K315" s="80"/>
      <c r="L315" s="80"/>
      <c r="M315" s="80"/>
      <c r="N315" s="80"/>
    </row>
    <row r="316" spans="1:14" ht="14.25" hidden="1" x14ac:dyDescent="0.2">
      <c r="A316" s="72"/>
      <c r="B316" s="21" t="s">
        <v>430</v>
      </c>
      <c r="C316" s="80">
        <v>0</v>
      </c>
      <c r="D316" s="80">
        <v>0</v>
      </c>
      <c r="E316" s="80">
        <v>0</v>
      </c>
      <c r="F316" s="80">
        <v>0</v>
      </c>
      <c r="G316" s="80">
        <v>0</v>
      </c>
      <c r="H316" s="80">
        <v>0</v>
      </c>
      <c r="I316" s="80">
        <v>0</v>
      </c>
      <c r="J316" s="80"/>
      <c r="K316" s="80"/>
      <c r="L316" s="80"/>
      <c r="M316" s="80"/>
      <c r="N316" s="80"/>
    </row>
    <row r="317" spans="1:14" ht="14.25" hidden="1" x14ac:dyDescent="0.2">
      <c r="A317" s="72"/>
      <c r="B317" s="21" t="s">
        <v>429</v>
      </c>
      <c r="C317" s="80">
        <v>0</v>
      </c>
      <c r="D317" s="80">
        <v>0</v>
      </c>
      <c r="E317" s="80">
        <v>0</v>
      </c>
      <c r="F317" s="80">
        <v>0</v>
      </c>
      <c r="G317" s="80">
        <v>0</v>
      </c>
      <c r="H317" s="80">
        <v>0</v>
      </c>
      <c r="I317" s="80">
        <v>0</v>
      </c>
      <c r="J317" s="80"/>
      <c r="K317" s="80"/>
      <c r="L317" s="80"/>
      <c r="M317" s="80"/>
      <c r="N317" s="80"/>
    </row>
    <row r="318" spans="1:14" ht="14.25" hidden="1" x14ac:dyDescent="0.2">
      <c r="A318" s="72"/>
      <c r="B318" s="21" t="s">
        <v>428</v>
      </c>
      <c r="C318" s="80">
        <v>0</v>
      </c>
      <c r="D318" s="80">
        <v>0</v>
      </c>
      <c r="E318" s="80">
        <v>0</v>
      </c>
      <c r="F318" s="80">
        <v>0</v>
      </c>
      <c r="G318" s="80">
        <v>0</v>
      </c>
      <c r="H318" s="80">
        <v>0</v>
      </c>
      <c r="I318" s="80">
        <v>0</v>
      </c>
      <c r="J318" s="80"/>
      <c r="K318" s="80"/>
      <c r="L318" s="80"/>
      <c r="M318" s="80"/>
      <c r="N318" s="80"/>
    </row>
    <row r="319" spans="1:14" ht="14.25" hidden="1" x14ac:dyDescent="0.2">
      <c r="A319" s="72"/>
      <c r="B319" s="21" t="s">
        <v>427</v>
      </c>
      <c r="C319" s="80">
        <v>0</v>
      </c>
      <c r="D319" s="80">
        <v>0</v>
      </c>
      <c r="E319" s="80">
        <v>0</v>
      </c>
      <c r="F319" s="80">
        <v>0</v>
      </c>
      <c r="G319" s="80">
        <v>0</v>
      </c>
      <c r="H319" s="80">
        <v>0</v>
      </c>
      <c r="I319" s="80">
        <v>0</v>
      </c>
      <c r="J319" s="80"/>
      <c r="K319" s="80"/>
      <c r="L319" s="80"/>
      <c r="M319" s="80"/>
      <c r="N319" s="80"/>
    </row>
    <row r="320" spans="1:14" ht="14.25" hidden="1" x14ac:dyDescent="0.2">
      <c r="A320" s="72"/>
      <c r="B320" s="21" t="s">
        <v>426</v>
      </c>
      <c r="C320" s="80">
        <v>0</v>
      </c>
      <c r="D320" s="80">
        <v>0</v>
      </c>
      <c r="E320" s="80">
        <v>0</v>
      </c>
      <c r="F320" s="80">
        <v>0</v>
      </c>
      <c r="G320" s="80">
        <v>0</v>
      </c>
      <c r="H320" s="80">
        <v>0</v>
      </c>
      <c r="I320" s="80">
        <v>0</v>
      </c>
      <c r="J320" s="80"/>
      <c r="K320" s="80"/>
      <c r="L320" s="80"/>
      <c r="M320" s="80"/>
      <c r="N320" s="80"/>
    </row>
    <row r="321" spans="1:14" ht="14.25" x14ac:dyDescent="0.2">
      <c r="A321" s="72"/>
      <c r="B321" s="21" t="s">
        <v>425</v>
      </c>
      <c r="C321" s="80">
        <v>0</v>
      </c>
      <c r="D321" s="80">
        <v>0</v>
      </c>
      <c r="E321" s="80">
        <v>0</v>
      </c>
      <c r="F321" s="80">
        <v>0</v>
      </c>
      <c r="G321" s="80">
        <v>0</v>
      </c>
      <c r="H321" s="80">
        <v>0</v>
      </c>
      <c r="I321" s="80">
        <v>3373.11</v>
      </c>
      <c r="J321" s="80"/>
      <c r="K321" s="80"/>
      <c r="L321" s="80"/>
      <c r="M321" s="80"/>
      <c r="N321" s="80"/>
    </row>
    <row r="322" spans="1:14" ht="14.25" hidden="1" x14ac:dyDescent="0.2">
      <c r="A322" s="72"/>
      <c r="B322" s="21" t="s">
        <v>424</v>
      </c>
      <c r="C322" s="80">
        <v>0</v>
      </c>
      <c r="D322" s="80">
        <v>0</v>
      </c>
      <c r="E322" s="80">
        <v>0</v>
      </c>
      <c r="F322" s="80">
        <v>0</v>
      </c>
      <c r="G322" s="80">
        <v>0</v>
      </c>
      <c r="H322" s="80">
        <v>0</v>
      </c>
      <c r="I322" s="80">
        <v>0</v>
      </c>
      <c r="J322" s="80"/>
      <c r="K322" s="80"/>
      <c r="L322" s="80"/>
      <c r="M322" s="80"/>
      <c r="N322" s="80"/>
    </row>
    <row r="323" spans="1:14" ht="14.25" hidden="1" x14ac:dyDescent="0.2">
      <c r="A323" s="72"/>
      <c r="B323" s="21" t="s">
        <v>423</v>
      </c>
      <c r="C323" s="80">
        <v>0</v>
      </c>
      <c r="D323" s="80">
        <v>0</v>
      </c>
      <c r="E323" s="80">
        <v>0</v>
      </c>
      <c r="F323" s="80">
        <v>0</v>
      </c>
      <c r="G323" s="80">
        <v>0</v>
      </c>
      <c r="H323" s="80">
        <v>0</v>
      </c>
      <c r="I323" s="80">
        <v>0</v>
      </c>
      <c r="J323" s="80"/>
      <c r="K323" s="80"/>
      <c r="L323" s="80"/>
      <c r="M323" s="80"/>
      <c r="N323" s="80"/>
    </row>
    <row r="324" spans="1:14" ht="14.25" hidden="1" x14ac:dyDescent="0.2">
      <c r="A324" s="72"/>
      <c r="B324" s="21" t="s">
        <v>422</v>
      </c>
      <c r="C324" s="80">
        <v>0</v>
      </c>
      <c r="D324" s="80">
        <v>0</v>
      </c>
      <c r="E324" s="80">
        <v>0</v>
      </c>
      <c r="F324" s="80">
        <v>0</v>
      </c>
      <c r="G324" s="80">
        <v>0</v>
      </c>
      <c r="H324" s="80">
        <v>0</v>
      </c>
      <c r="I324" s="80">
        <v>0</v>
      </c>
      <c r="J324" s="80"/>
      <c r="K324" s="80"/>
      <c r="L324" s="80"/>
      <c r="M324" s="80"/>
      <c r="N324" s="80"/>
    </row>
    <row r="325" spans="1:14" ht="14.25" hidden="1" x14ac:dyDescent="0.2">
      <c r="A325" s="72"/>
      <c r="B325" s="21" t="s">
        <v>283</v>
      </c>
      <c r="C325" s="80">
        <v>0</v>
      </c>
      <c r="D325" s="80">
        <v>0</v>
      </c>
      <c r="E325" s="80">
        <v>0</v>
      </c>
      <c r="F325" s="80">
        <v>0</v>
      </c>
      <c r="G325" s="80">
        <v>0</v>
      </c>
      <c r="H325" s="80">
        <v>0</v>
      </c>
      <c r="I325" s="80">
        <v>0</v>
      </c>
      <c r="J325" s="80"/>
      <c r="K325" s="80"/>
      <c r="L325" s="80"/>
      <c r="M325" s="80"/>
      <c r="N325" s="80"/>
    </row>
    <row r="326" spans="1:14" ht="14.25" hidden="1" x14ac:dyDescent="0.2">
      <c r="A326" s="72"/>
      <c r="B326" s="21" t="s">
        <v>421</v>
      </c>
      <c r="C326" s="11">
        <v>0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/>
      <c r="K326" s="11"/>
      <c r="L326" s="11"/>
      <c r="M326" s="11"/>
      <c r="N326" s="11"/>
    </row>
    <row r="327" spans="1:14" ht="14.25" hidden="1" x14ac:dyDescent="0.2">
      <c r="A327" s="72"/>
      <c r="B327" s="21" t="s">
        <v>420</v>
      </c>
      <c r="C327" s="80">
        <v>0</v>
      </c>
      <c r="D327" s="80">
        <v>0</v>
      </c>
      <c r="E327" s="80">
        <v>0</v>
      </c>
      <c r="F327" s="80">
        <v>0</v>
      </c>
      <c r="G327" s="80">
        <v>0</v>
      </c>
      <c r="H327" s="80">
        <v>0</v>
      </c>
      <c r="I327" s="80">
        <v>0</v>
      </c>
      <c r="J327" s="80"/>
      <c r="K327" s="80"/>
      <c r="L327" s="80"/>
      <c r="M327" s="80"/>
      <c r="N327" s="80"/>
    </row>
    <row r="328" spans="1:14" ht="14.25" hidden="1" x14ac:dyDescent="0.2">
      <c r="A328" s="72"/>
      <c r="B328" s="21" t="s">
        <v>419</v>
      </c>
      <c r="C328" s="80">
        <v>0</v>
      </c>
      <c r="D328" s="80">
        <v>0</v>
      </c>
      <c r="E328" s="80">
        <v>0</v>
      </c>
      <c r="F328" s="80">
        <v>0</v>
      </c>
      <c r="G328" s="80">
        <v>0</v>
      </c>
      <c r="H328" s="80">
        <v>0</v>
      </c>
      <c r="I328" s="80">
        <v>0</v>
      </c>
      <c r="J328" s="80"/>
      <c r="K328" s="80"/>
      <c r="L328" s="80"/>
      <c r="M328" s="80"/>
      <c r="N328" s="80"/>
    </row>
    <row r="329" spans="1:14" ht="14.25" hidden="1" x14ac:dyDescent="0.2">
      <c r="A329" s="72"/>
      <c r="B329" s="21" t="s">
        <v>418</v>
      </c>
      <c r="C329" s="80">
        <v>0</v>
      </c>
      <c r="D329" s="80">
        <v>0</v>
      </c>
      <c r="E329" s="80">
        <v>0</v>
      </c>
      <c r="F329" s="80">
        <v>0</v>
      </c>
      <c r="G329" s="80">
        <v>0</v>
      </c>
      <c r="H329" s="80">
        <v>0</v>
      </c>
      <c r="I329" s="80">
        <v>0</v>
      </c>
      <c r="J329" s="80"/>
      <c r="K329" s="80"/>
      <c r="L329" s="80"/>
      <c r="M329" s="80"/>
      <c r="N329" s="80"/>
    </row>
    <row r="330" spans="1:14" ht="14.25" hidden="1" x14ac:dyDescent="0.2">
      <c r="A330" s="72"/>
      <c r="B330" s="21" t="s">
        <v>417</v>
      </c>
      <c r="C330" s="80">
        <v>0</v>
      </c>
      <c r="D330" s="80">
        <v>0</v>
      </c>
      <c r="E330" s="80">
        <v>0</v>
      </c>
      <c r="F330" s="80">
        <v>0</v>
      </c>
      <c r="G330" s="80">
        <v>0</v>
      </c>
      <c r="H330" s="80">
        <v>0</v>
      </c>
      <c r="I330" s="80">
        <v>0</v>
      </c>
      <c r="J330" s="80"/>
      <c r="K330" s="80"/>
      <c r="L330" s="80"/>
      <c r="M330" s="80"/>
      <c r="N330" s="80"/>
    </row>
    <row r="331" spans="1:14" ht="14.25" hidden="1" x14ac:dyDescent="0.2">
      <c r="A331" s="72"/>
      <c r="B331" s="21" t="s">
        <v>405</v>
      </c>
      <c r="C331" s="80">
        <v>0</v>
      </c>
      <c r="D331" s="80">
        <v>0</v>
      </c>
      <c r="E331" s="80">
        <v>0</v>
      </c>
      <c r="F331" s="80">
        <v>0</v>
      </c>
      <c r="G331" s="80">
        <v>0</v>
      </c>
      <c r="H331" s="80">
        <v>0</v>
      </c>
      <c r="I331" s="80">
        <v>0</v>
      </c>
      <c r="J331" s="80"/>
      <c r="K331" s="80"/>
      <c r="L331" s="80"/>
      <c r="M331" s="80"/>
      <c r="N331" s="80"/>
    </row>
    <row r="332" spans="1:14" ht="14.25" hidden="1" x14ac:dyDescent="0.2">
      <c r="A332" s="72"/>
      <c r="B332" s="21" t="s">
        <v>416</v>
      </c>
      <c r="C332" s="80">
        <v>0</v>
      </c>
      <c r="D332" s="80">
        <v>0</v>
      </c>
      <c r="E332" s="80">
        <v>0</v>
      </c>
      <c r="F332" s="80">
        <v>0</v>
      </c>
      <c r="G332" s="80">
        <v>0</v>
      </c>
      <c r="H332" s="80">
        <v>0</v>
      </c>
      <c r="I332" s="80">
        <v>0</v>
      </c>
      <c r="J332" s="80"/>
      <c r="K332" s="80"/>
      <c r="L332" s="80"/>
      <c r="M332" s="80"/>
      <c r="N332" s="80"/>
    </row>
    <row r="333" spans="1:14" s="133" customFormat="1" ht="14.25" hidden="1" x14ac:dyDescent="0.2">
      <c r="A333" s="72"/>
      <c r="B333" s="21" t="s">
        <v>103</v>
      </c>
      <c r="C333" s="80">
        <v>0</v>
      </c>
      <c r="D333" s="80">
        <v>0</v>
      </c>
      <c r="E333" s="80">
        <v>0</v>
      </c>
      <c r="F333" s="80">
        <v>0</v>
      </c>
      <c r="G333" s="80">
        <v>0</v>
      </c>
      <c r="H333" s="80">
        <v>0</v>
      </c>
      <c r="I333" s="80">
        <v>0</v>
      </c>
      <c r="J333" s="80"/>
      <c r="K333" s="80"/>
      <c r="L333" s="80"/>
      <c r="M333" s="80"/>
      <c r="N333" s="80"/>
    </row>
    <row r="334" spans="1:14" ht="14.25" hidden="1" x14ac:dyDescent="0.2">
      <c r="A334" s="72"/>
      <c r="B334" s="21" t="s">
        <v>415</v>
      </c>
      <c r="C334" s="77">
        <v>0</v>
      </c>
      <c r="D334" s="77">
        <v>0</v>
      </c>
      <c r="E334" s="77">
        <v>0</v>
      </c>
      <c r="F334" s="77">
        <v>0</v>
      </c>
      <c r="G334" s="77">
        <v>0</v>
      </c>
      <c r="H334" s="77">
        <v>0</v>
      </c>
      <c r="I334" s="77">
        <v>0</v>
      </c>
      <c r="J334" s="77"/>
      <c r="K334" s="77"/>
      <c r="L334" s="77"/>
      <c r="M334" s="77"/>
      <c r="N334" s="77"/>
    </row>
    <row r="335" spans="1:14" ht="14.25" hidden="1" x14ac:dyDescent="0.2">
      <c r="A335" s="72"/>
      <c r="B335" s="21" t="s">
        <v>414</v>
      </c>
      <c r="C335" s="77">
        <v>0</v>
      </c>
      <c r="D335" s="77">
        <v>0</v>
      </c>
      <c r="E335" s="77">
        <v>0</v>
      </c>
      <c r="F335" s="77">
        <v>0</v>
      </c>
      <c r="G335" s="77">
        <v>0</v>
      </c>
      <c r="H335" s="77">
        <v>0</v>
      </c>
      <c r="I335" s="77">
        <v>0</v>
      </c>
      <c r="J335" s="77"/>
      <c r="K335" s="77"/>
      <c r="L335" s="77"/>
      <c r="M335" s="77"/>
      <c r="N335" s="77"/>
    </row>
    <row r="336" spans="1:14" ht="14.25" hidden="1" x14ac:dyDescent="0.2">
      <c r="A336" s="72"/>
      <c r="B336" s="21" t="s">
        <v>29</v>
      </c>
      <c r="C336" s="77">
        <v>0</v>
      </c>
      <c r="D336" s="77">
        <v>0</v>
      </c>
      <c r="E336" s="77">
        <v>0</v>
      </c>
      <c r="F336" s="77">
        <v>0</v>
      </c>
      <c r="G336" s="77">
        <v>0</v>
      </c>
      <c r="H336" s="77">
        <v>0</v>
      </c>
      <c r="I336" s="77">
        <v>0</v>
      </c>
      <c r="J336" s="77"/>
      <c r="K336" s="77"/>
      <c r="L336" s="77"/>
      <c r="M336" s="77"/>
      <c r="N336" s="77"/>
    </row>
    <row r="337" spans="1:17" ht="14.25" hidden="1" x14ac:dyDescent="0.2">
      <c r="A337" s="72"/>
      <c r="B337" s="21" t="s">
        <v>413</v>
      </c>
      <c r="C337" s="77">
        <v>0</v>
      </c>
      <c r="D337" s="77">
        <v>0</v>
      </c>
      <c r="E337" s="77">
        <v>0</v>
      </c>
      <c r="F337" s="77">
        <v>0</v>
      </c>
      <c r="G337" s="77">
        <v>0</v>
      </c>
      <c r="H337" s="77">
        <v>0</v>
      </c>
      <c r="I337" s="77">
        <v>0</v>
      </c>
      <c r="J337" s="77"/>
      <c r="K337" s="77"/>
      <c r="L337" s="77"/>
      <c r="M337" s="77"/>
      <c r="N337" s="77"/>
    </row>
    <row r="338" spans="1:17" ht="14.25" hidden="1" x14ac:dyDescent="0.2">
      <c r="A338" s="72"/>
      <c r="B338" s="21" t="s">
        <v>412</v>
      </c>
      <c r="C338" s="77">
        <v>0</v>
      </c>
      <c r="D338" s="77">
        <v>0</v>
      </c>
      <c r="E338" s="77">
        <v>0</v>
      </c>
      <c r="F338" s="77">
        <v>0</v>
      </c>
      <c r="G338" s="77">
        <v>0</v>
      </c>
      <c r="H338" s="77">
        <v>0</v>
      </c>
      <c r="I338" s="77">
        <v>0</v>
      </c>
      <c r="J338" s="77"/>
      <c r="K338" s="77"/>
      <c r="L338" s="77"/>
      <c r="M338" s="77"/>
      <c r="N338" s="77"/>
    </row>
    <row r="339" spans="1:17" ht="14.25" hidden="1" x14ac:dyDescent="0.2">
      <c r="A339" s="72"/>
      <c r="B339" s="21" t="s">
        <v>411</v>
      </c>
      <c r="C339" s="77">
        <v>0</v>
      </c>
      <c r="D339" s="77">
        <v>0</v>
      </c>
      <c r="E339" s="77">
        <v>0</v>
      </c>
      <c r="F339" s="77">
        <v>0</v>
      </c>
      <c r="G339" s="77">
        <v>0</v>
      </c>
      <c r="H339" s="77">
        <v>0</v>
      </c>
      <c r="I339" s="77">
        <v>0</v>
      </c>
      <c r="J339" s="77"/>
      <c r="K339" s="77"/>
      <c r="L339" s="77"/>
      <c r="M339" s="77"/>
      <c r="N339" s="77"/>
    </row>
    <row r="340" spans="1:17" ht="14.25" hidden="1" x14ac:dyDescent="0.2">
      <c r="A340" s="72"/>
      <c r="B340" s="21" t="s">
        <v>410</v>
      </c>
      <c r="C340" s="77">
        <v>0</v>
      </c>
      <c r="D340" s="77">
        <v>0</v>
      </c>
      <c r="E340" s="77">
        <v>0</v>
      </c>
      <c r="F340" s="77">
        <v>0</v>
      </c>
      <c r="G340" s="77">
        <v>0</v>
      </c>
      <c r="H340" s="77">
        <v>0</v>
      </c>
      <c r="I340" s="77">
        <v>0</v>
      </c>
      <c r="J340" s="77"/>
      <c r="K340" s="77"/>
      <c r="L340" s="77"/>
      <c r="M340" s="77"/>
      <c r="N340" s="77"/>
    </row>
    <row r="341" spans="1:17" ht="14.25" hidden="1" x14ac:dyDescent="0.2">
      <c r="A341" s="72"/>
      <c r="B341" s="21" t="s">
        <v>410</v>
      </c>
      <c r="C341" s="77">
        <v>0</v>
      </c>
      <c r="D341" s="77">
        <v>0</v>
      </c>
      <c r="E341" s="77">
        <v>0</v>
      </c>
      <c r="F341" s="77">
        <v>0</v>
      </c>
      <c r="G341" s="77">
        <v>0</v>
      </c>
      <c r="H341" s="77">
        <v>0</v>
      </c>
      <c r="I341" s="77">
        <v>0</v>
      </c>
      <c r="J341" s="77"/>
      <c r="K341" s="77"/>
      <c r="L341" s="77"/>
      <c r="M341" s="77"/>
      <c r="N341" s="77"/>
    </row>
    <row r="342" spans="1:17" ht="14.25" hidden="1" x14ac:dyDescent="0.2">
      <c r="A342" s="72"/>
      <c r="B342" s="21" t="s">
        <v>410</v>
      </c>
      <c r="C342" s="77">
        <v>0</v>
      </c>
      <c r="D342" s="77">
        <v>0</v>
      </c>
      <c r="E342" s="77">
        <v>0</v>
      </c>
      <c r="F342" s="77">
        <v>0</v>
      </c>
      <c r="G342" s="77">
        <v>0</v>
      </c>
      <c r="H342" s="77">
        <v>0</v>
      </c>
      <c r="I342" s="77">
        <v>0</v>
      </c>
      <c r="J342" s="77"/>
      <c r="K342" s="77"/>
      <c r="L342" s="77"/>
      <c r="M342" s="77"/>
      <c r="N342" s="77"/>
    </row>
    <row r="343" spans="1:17" ht="14.25" hidden="1" x14ac:dyDescent="0.2">
      <c r="A343" s="72"/>
      <c r="B343" s="21" t="s">
        <v>410</v>
      </c>
      <c r="C343" s="77">
        <v>0</v>
      </c>
      <c r="D343" s="77">
        <v>0</v>
      </c>
      <c r="E343" s="77">
        <v>0</v>
      </c>
      <c r="F343" s="77">
        <v>0</v>
      </c>
      <c r="G343" s="77">
        <v>0</v>
      </c>
      <c r="H343" s="77">
        <v>0</v>
      </c>
      <c r="I343" s="77">
        <v>0</v>
      </c>
      <c r="J343" s="77"/>
      <c r="K343" s="77"/>
      <c r="L343" s="77"/>
      <c r="M343" s="77"/>
      <c r="N343" s="77"/>
    </row>
    <row r="344" spans="1:17" ht="14.25" x14ac:dyDescent="0.2">
      <c r="A344" s="72" t="s">
        <v>384</v>
      </c>
      <c r="B344" s="96"/>
      <c r="C344" s="89">
        <f>SUM(C296:C343)</f>
        <v>16666.660000000003</v>
      </c>
      <c r="D344" s="89">
        <f>SUM(D296:D343)</f>
        <v>16666.660000000003</v>
      </c>
      <c r="E344" s="89">
        <f>SUM(E296:E343)</f>
        <v>41666.659999999989</v>
      </c>
      <c r="F344" s="89">
        <f>SUM(F296:F343)</f>
        <v>-26000</v>
      </c>
      <c r="G344" s="89">
        <f>SUM(G296:G343)</f>
        <v>-62745.319999999992</v>
      </c>
      <c r="H344" s="89">
        <f>SUM(H296:H343)</f>
        <v>393002.33999999997</v>
      </c>
      <c r="I344" s="89">
        <f>SUM(I296:I343)</f>
        <v>67109.730000000069</v>
      </c>
      <c r="J344" s="89"/>
      <c r="K344" s="89"/>
      <c r="L344" s="89"/>
      <c r="M344" s="89"/>
      <c r="N344" s="89"/>
    </row>
    <row r="345" spans="1:17" ht="14.25" x14ac:dyDescent="0.2">
      <c r="A345" s="95" t="s">
        <v>409</v>
      </c>
      <c r="B345" s="94" t="s">
        <v>408</v>
      </c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</row>
    <row r="346" spans="1:17" ht="14.25" hidden="1" x14ac:dyDescent="0.2">
      <c r="A346" s="72"/>
      <c r="B346" s="21" t="s">
        <v>88</v>
      </c>
      <c r="C346" s="80">
        <v>0</v>
      </c>
      <c r="D346" s="80">
        <v>0</v>
      </c>
      <c r="E346" s="80">
        <v>0</v>
      </c>
      <c r="F346" s="80">
        <v>0</v>
      </c>
      <c r="G346" s="80">
        <v>0</v>
      </c>
      <c r="H346" s="80">
        <v>0</v>
      </c>
      <c r="I346" s="80">
        <v>0</v>
      </c>
      <c r="J346" s="80"/>
      <c r="K346" s="80"/>
      <c r="L346" s="80"/>
      <c r="M346" s="80"/>
      <c r="N346" s="80"/>
    </row>
    <row r="347" spans="1:17" ht="14.25" hidden="1" x14ac:dyDescent="0.2">
      <c r="A347" s="72"/>
      <c r="B347" s="21" t="s">
        <v>393</v>
      </c>
      <c r="C347" s="80">
        <v>0</v>
      </c>
      <c r="D347" s="80">
        <v>0</v>
      </c>
      <c r="E347" s="80">
        <v>0</v>
      </c>
      <c r="F347" s="80">
        <v>0</v>
      </c>
      <c r="G347" s="80">
        <v>0</v>
      </c>
      <c r="H347" s="80">
        <v>0</v>
      </c>
      <c r="I347" s="80">
        <v>0</v>
      </c>
      <c r="J347" s="80"/>
      <c r="K347" s="80"/>
      <c r="L347" s="80"/>
      <c r="M347" s="80"/>
      <c r="N347" s="80"/>
    </row>
    <row r="348" spans="1:17" ht="14.25" hidden="1" x14ac:dyDescent="0.2">
      <c r="A348" s="72"/>
      <c r="B348" s="21" t="s">
        <v>407</v>
      </c>
      <c r="C348" s="80">
        <v>0</v>
      </c>
      <c r="D348" s="80">
        <v>0</v>
      </c>
      <c r="E348" s="80">
        <v>0</v>
      </c>
      <c r="F348" s="80">
        <v>0</v>
      </c>
      <c r="G348" s="80">
        <v>0</v>
      </c>
      <c r="H348" s="80">
        <v>0</v>
      </c>
      <c r="I348" s="80">
        <v>0</v>
      </c>
      <c r="J348" s="80"/>
      <c r="K348" s="80"/>
      <c r="L348" s="80"/>
      <c r="M348" s="80"/>
      <c r="N348" s="80"/>
    </row>
    <row r="349" spans="1:17" ht="14.25" hidden="1" x14ac:dyDescent="0.2">
      <c r="A349" s="72"/>
      <c r="B349" s="21" t="s">
        <v>401</v>
      </c>
      <c r="C349" s="80">
        <v>0</v>
      </c>
      <c r="D349" s="80">
        <v>0</v>
      </c>
      <c r="E349" s="80">
        <v>0</v>
      </c>
      <c r="F349" s="80">
        <v>0</v>
      </c>
      <c r="G349" s="80">
        <v>0</v>
      </c>
      <c r="H349" s="80">
        <v>0</v>
      </c>
      <c r="I349" s="80">
        <v>0</v>
      </c>
      <c r="J349" s="80"/>
      <c r="K349" s="80"/>
      <c r="L349" s="80"/>
      <c r="M349" s="80"/>
      <c r="N349" s="80"/>
    </row>
    <row r="350" spans="1:17" ht="14.25" hidden="1" x14ac:dyDescent="0.2">
      <c r="A350" s="72"/>
      <c r="B350" s="21" t="s">
        <v>406</v>
      </c>
      <c r="C350" s="80">
        <v>0</v>
      </c>
      <c r="D350" s="80">
        <v>0</v>
      </c>
      <c r="E350" s="80">
        <v>0</v>
      </c>
      <c r="F350" s="80">
        <v>0</v>
      </c>
      <c r="G350" s="80">
        <v>0</v>
      </c>
      <c r="H350" s="80">
        <v>0</v>
      </c>
      <c r="I350" s="80">
        <v>0</v>
      </c>
      <c r="J350" s="80"/>
      <c r="K350" s="80"/>
      <c r="L350" s="80"/>
      <c r="M350" s="80"/>
      <c r="N350" s="80"/>
    </row>
    <row r="351" spans="1:17" ht="14.25" hidden="1" x14ac:dyDescent="0.2">
      <c r="A351" s="72"/>
      <c r="B351" s="21" t="s">
        <v>405</v>
      </c>
      <c r="C351" s="80">
        <v>0</v>
      </c>
      <c r="D351" s="80">
        <v>0</v>
      </c>
      <c r="E351" s="80">
        <v>0</v>
      </c>
      <c r="F351" s="80">
        <v>0</v>
      </c>
      <c r="G351" s="80">
        <v>0</v>
      </c>
      <c r="H351" s="80">
        <v>0</v>
      </c>
      <c r="I351" s="80">
        <v>0</v>
      </c>
      <c r="J351" s="80">
        <v>0</v>
      </c>
      <c r="K351" s="80">
        <v>0</v>
      </c>
      <c r="L351" s="80">
        <v>0</v>
      </c>
      <c r="M351" s="80">
        <v>0</v>
      </c>
      <c r="N351" s="80">
        <v>0</v>
      </c>
    </row>
    <row r="352" spans="1:17" ht="14.25" hidden="1" x14ac:dyDescent="0.2">
      <c r="A352" s="72"/>
      <c r="B352" s="21" t="s">
        <v>404</v>
      </c>
      <c r="C352" s="80">
        <v>0</v>
      </c>
      <c r="D352" s="80">
        <v>0</v>
      </c>
      <c r="E352" s="80">
        <v>0</v>
      </c>
      <c r="F352" s="80">
        <v>0</v>
      </c>
      <c r="G352" s="80">
        <v>0</v>
      </c>
      <c r="H352" s="80">
        <v>0</v>
      </c>
      <c r="I352" s="80">
        <v>0</v>
      </c>
      <c r="J352" s="80">
        <v>0</v>
      </c>
      <c r="K352" s="80">
        <v>0</v>
      </c>
      <c r="L352" s="80">
        <v>0</v>
      </c>
      <c r="M352" s="80">
        <v>0</v>
      </c>
      <c r="N352" s="80">
        <v>0</v>
      </c>
      <c r="O352" s="129"/>
      <c r="P352" s="129"/>
      <c r="Q352" s="132"/>
    </row>
    <row r="353" spans="1:17" ht="14.25" hidden="1" x14ac:dyDescent="0.2">
      <c r="A353" s="72"/>
      <c r="B353" s="21" t="s">
        <v>403</v>
      </c>
      <c r="C353" s="80">
        <v>0</v>
      </c>
      <c r="D353" s="80">
        <v>0</v>
      </c>
      <c r="E353" s="80">
        <v>0</v>
      </c>
      <c r="F353" s="80">
        <v>0</v>
      </c>
      <c r="G353" s="80">
        <v>0</v>
      </c>
      <c r="H353" s="80">
        <v>0</v>
      </c>
      <c r="I353" s="80">
        <v>0</v>
      </c>
      <c r="J353" s="80">
        <v>0</v>
      </c>
      <c r="K353" s="80">
        <v>0</v>
      </c>
      <c r="L353" s="80">
        <v>0</v>
      </c>
      <c r="M353" s="80">
        <v>0</v>
      </c>
      <c r="N353" s="80">
        <v>0</v>
      </c>
      <c r="O353" s="129"/>
      <c r="P353" s="129"/>
      <c r="Q353" s="132"/>
    </row>
    <row r="354" spans="1:17" ht="14.25" hidden="1" x14ac:dyDescent="0.2">
      <c r="A354" s="72"/>
      <c r="B354" s="21" t="s">
        <v>402</v>
      </c>
      <c r="C354" s="80">
        <v>0</v>
      </c>
      <c r="D354" s="80">
        <v>0</v>
      </c>
      <c r="E354" s="80">
        <v>0</v>
      </c>
      <c r="F354" s="80">
        <v>0</v>
      </c>
      <c r="G354" s="80">
        <v>0</v>
      </c>
      <c r="H354" s="80">
        <v>0</v>
      </c>
      <c r="I354" s="80">
        <v>0</v>
      </c>
      <c r="J354" s="80">
        <v>0</v>
      </c>
      <c r="K354" s="80">
        <v>0</v>
      </c>
      <c r="L354" s="80">
        <v>0</v>
      </c>
      <c r="M354" s="80">
        <v>0</v>
      </c>
      <c r="N354" s="80">
        <v>0</v>
      </c>
      <c r="O354" s="129"/>
      <c r="P354" s="129"/>
      <c r="Q354" s="19"/>
    </row>
    <row r="355" spans="1:17" ht="14.25" hidden="1" x14ac:dyDescent="0.2">
      <c r="A355" s="72"/>
      <c r="B355" s="21" t="s">
        <v>401</v>
      </c>
      <c r="C355" s="80">
        <v>0</v>
      </c>
      <c r="D355" s="80">
        <v>0</v>
      </c>
      <c r="E355" s="80">
        <v>0</v>
      </c>
      <c r="F355" s="80">
        <v>0</v>
      </c>
      <c r="G355" s="80">
        <v>0</v>
      </c>
      <c r="H355" s="80">
        <v>0</v>
      </c>
      <c r="I355" s="80">
        <v>0</v>
      </c>
      <c r="J355" s="80">
        <v>0</v>
      </c>
      <c r="K355" s="80">
        <v>0</v>
      </c>
      <c r="L355" s="80">
        <v>0</v>
      </c>
      <c r="M355" s="80">
        <v>0</v>
      </c>
      <c r="N355" s="80">
        <v>0</v>
      </c>
      <c r="O355" s="129"/>
      <c r="P355" s="129"/>
      <c r="Q355" s="131"/>
    </row>
    <row r="356" spans="1:17" ht="14.25" hidden="1" x14ac:dyDescent="0.2">
      <c r="A356" s="72"/>
      <c r="B356" s="21" t="s">
        <v>400</v>
      </c>
      <c r="C356" s="80">
        <v>0</v>
      </c>
      <c r="D356" s="80">
        <v>0</v>
      </c>
      <c r="E356" s="80">
        <v>0</v>
      </c>
      <c r="F356" s="80">
        <v>0</v>
      </c>
      <c r="G356" s="80">
        <v>0</v>
      </c>
      <c r="H356" s="80">
        <v>0</v>
      </c>
      <c r="I356" s="80">
        <v>0</v>
      </c>
      <c r="J356" s="80">
        <v>0</v>
      </c>
      <c r="K356" s="80">
        <v>0</v>
      </c>
      <c r="L356" s="80">
        <v>0</v>
      </c>
      <c r="M356" s="80">
        <v>0</v>
      </c>
      <c r="N356" s="80">
        <v>0</v>
      </c>
      <c r="O356" s="67"/>
      <c r="P356" s="67"/>
      <c r="Q356" s="130"/>
    </row>
    <row r="357" spans="1:17" ht="14.25" hidden="1" x14ac:dyDescent="0.2">
      <c r="A357" s="72"/>
      <c r="B357" s="21" t="s">
        <v>399</v>
      </c>
      <c r="C357" s="80">
        <v>0</v>
      </c>
      <c r="D357" s="80">
        <v>0</v>
      </c>
      <c r="E357" s="80">
        <v>0</v>
      </c>
      <c r="F357" s="80">
        <v>0</v>
      </c>
      <c r="G357" s="80">
        <v>0</v>
      </c>
      <c r="H357" s="80">
        <v>0</v>
      </c>
      <c r="I357" s="80">
        <v>0</v>
      </c>
      <c r="J357" s="80">
        <v>0</v>
      </c>
      <c r="K357" s="80">
        <v>0</v>
      </c>
      <c r="L357" s="80">
        <v>0</v>
      </c>
      <c r="M357" s="80">
        <v>0</v>
      </c>
      <c r="N357" s="80">
        <v>0</v>
      </c>
      <c r="O357" s="67"/>
      <c r="P357" s="67"/>
    </row>
    <row r="358" spans="1:17" ht="14.25" x14ac:dyDescent="0.2">
      <c r="A358" s="72"/>
      <c r="B358" s="21" t="s">
        <v>398</v>
      </c>
      <c r="C358" s="80">
        <v>12119.820000000007</v>
      </c>
      <c r="D358" s="80">
        <v>0</v>
      </c>
      <c r="E358" s="80">
        <v>-12119.820000000007</v>
      </c>
      <c r="F358" s="80">
        <v>12119.820000000007</v>
      </c>
      <c r="G358" s="80">
        <v>-12119.820000000007</v>
      </c>
      <c r="H358" s="80">
        <v>12119.820000000007</v>
      </c>
      <c r="I358" s="80">
        <v>16844.919999999984</v>
      </c>
      <c r="J358" s="80">
        <v>0</v>
      </c>
      <c r="K358" s="80">
        <v>0</v>
      </c>
      <c r="L358" s="80">
        <v>0</v>
      </c>
      <c r="M358" s="80">
        <v>0</v>
      </c>
      <c r="N358" s="80">
        <v>0</v>
      </c>
      <c r="O358" s="67"/>
      <c r="P358" s="67"/>
      <c r="Q358" s="67"/>
    </row>
    <row r="359" spans="1:17" ht="14.25" hidden="1" x14ac:dyDescent="0.2">
      <c r="A359" s="72"/>
      <c r="B359" s="21" t="s">
        <v>397</v>
      </c>
      <c r="C359" s="80">
        <v>0</v>
      </c>
      <c r="D359" s="80">
        <v>0</v>
      </c>
      <c r="E359" s="80">
        <v>0</v>
      </c>
      <c r="F359" s="80">
        <v>0</v>
      </c>
      <c r="G359" s="80">
        <v>0</v>
      </c>
      <c r="H359" s="80">
        <v>0</v>
      </c>
      <c r="I359" s="80">
        <v>0</v>
      </c>
      <c r="J359" s="80">
        <v>0</v>
      </c>
      <c r="K359" s="80">
        <v>0</v>
      </c>
      <c r="L359" s="80">
        <v>0</v>
      </c>
      <c r="M359" s="80">
        <v>0</v>
      </c>
      <c r="N359" s="80">
        <v>0</v>
      </c>
      <c r="O359" s="67"/>
      <c r="P359" s="67"/>
      <c r="Q359" s="67"/>
    </row>
    <row r="360" spans="1:17" ht="14.25" hidden="1" x14ac:dyDescent="0.2">
      <c r="A360" s="72"/>
      <c r="B360" s="21" t="s">
        <v>396</v>
      </c>
      <c r="C360" s="80">
        <v>0</v>
      </c>
      <c r="D360" s="80">
        <v>0</v>
      </c>
      <c r="E360" s="80">
        <v>0</v>
      </c>
      <c r="F360" s="80">
        <v>0</v>
      </c>
      <c r="G360" s="80">
        <v>0</v>
      </c>
      <c r="H360" s="80">
        <v>0</v>
      </c>
      <c r="I360" s="80">
        <v>0</v>
      </c>
      <c r="J360" s="80">
        <v>0</v>
      </c>
      <c r="K360" s="80">
        <v>0</v>
      </c>
      <c r="L360" s="80">
        <v>0</v>
      </c>
      <c r="M360" s="80">
        <v>0</v>
      </c>
      <c r="N360" s="80">
        <v>0</v>
      </c>
      <c r="O360" s="67"/>
      <c r="P360" s="67"/>
      <c r="Q360" s="67"/>
    </row>
    <row r="361" spans="1:17" ht="14.25" hidden="1" x14ac:dyDescent="0.2">
      <c r="A361" s="72"/>
      <c r="B361" s="21" t="s">
        <v>395</v>
      </c>
      <c r="C361" s="80">
        <v>0</v>
      </c>
      <c r="D361" s="80">
        <v>0</v>
      </c>
      <c r="E361" s="80">
        <v>0</v>
      </c>
      <c r="F361" s="80">
        <v>0</v>
      </c>
      <c r="G361" s="80">
        <v>0</v>
      </c>
      <c r="H361" s="80">
        <v>0</v>
      </c>
      <c r="I361" s="80">
        <v>0</v>
      </c>
      <c r="J361" s="80">
        <v>0</v>
      </c>
      <c r="K361" s="80">
        <v>0</v>
      </c>
      <c r="L361" s="80">
        <v>0</v>
      </c>
      <c r="M361" s="80">
        <v>0</v>
      </c>
      <c r="N361" s="80">
        <v>0</v>
      </c>
      <c r="O361" s="67"/>
      <c r="P361" s="67"/>
      <c r="Q361" s="67"/>
    </row>
    <row r="362" spans="1:17" ht="14.25" hidden="1" x14ac:dyDescent="0.2">
      <c r="A362" s="72"/>
      <c r="B362" s="21" t="s">
        <v>394</v>
      </c>
      <c r="C362" s="80">
        <v>0</v>
      </c>
      <c r="D362" s="80">
        <v>0</v>
      </c>
      <c r="E362" s="80">
        <v>0</v>
      </c>
      <c r="F362" s="80">
        <v>0</v>
      </c>
      <c r="G362" s="80">
        <v>0</v>
      </c>
      <c r="H362" s="80">
        <v>0</v>
      </c>
      <c r="I362" s="80">
        <v>0</v>
      </c>
      <c r="J362" s="80">
        <v>0</v>
      </c>
      <c r="K362" s="80">
        <v>0</v>
      </c>
      <c r="L362" s="80">
        <v>0</v>
      </c>
      <c r="M362" s="80">
        <v>0</v>
      </c>
      <c r="N362" s="80">
        <v>0</v>
      </c>
      <c r="O362" s="67"/>
      <c r="P362" s="67"/>
      <c r="Q362" s="67"/>
    </row>
    <row r="363" spans="1:17" ht="14.25" hidden="1" x14ac:dyDescent="0.2">
      <c r="A363" s="72"/>
      <c r="B363" s="21" t="s">
        <v>393</v>
      </c>
      <c r="C363" s="80">
        <v>0</v>
      </c>
      <c r="D363" s="80">
        <v>0</v>
      </c>
      <c r="E363" s="80">
        <v>0</v>
      </c>
      <c r="F363" s="80">
        <v>0</v>
      </c>
      <c r="G363" s="80">
        <v>0</v>
      </c>
      <c r="H363" s="80">
        <v>0</v>
      </c>
      <c r="I363" s="80">
        <v>0</v>
      </c>
      <c r="J363" s="80">
        <v>0</v>
      </c>
      <c r="K363" s="80">
        <v>0</v>
      </c>
      <c r="L363" s="80">
        <v>0</v>
      </c>
      <c r="M363" s="80">
        <v>0</v>
      </c>
      <c r="N363" s="80">
        <v>0</v>
      </c>
      <c r="O363" s="128"/>
      <c r="P363" s="128"/>
      <c r="Q363" s="129"/>
    </row>
    <row r="364" spans="1:17" ht="14.25" hidden="1" x14ac:dyDescent="0.2">
      <c r="A364" s="72"/>
      <c r="B364" s="21" t="s">
        <v>392</v>
      </c>
      <c r="C364" s="80">
        <v>0</v>
      </c>
      <c r="D364" s="80">
        <v>0</v>
      </c>
      <c r="E364" s="80">
        <v>0</v>
      </c>
      <c r="F364" s="80">
        <v>0</v>
      </c>
      <c r="G364" s="80">
        <v>0</v>
      </c>
      <c r="H364" s="80">
        <v>0</v>
      </c>
      <c r="I364" s="80">
        <v>0</v>
      </c>
      <c r="J364" s="80">
        <v>0</v>
      </c>
      <c r="K364" s="80">
        <v>0</v>
      </c>
      <c r="L364" s="80">
        <v>0</v>
      </c>
      <c r="M364" s="80">
        <v>0</v>
      </c>
      <c r="N364" s="80">
        <v>0</v>
      </c>
      <c r="O364" s="128"/>
      <c r="P364" s="128"/>
      <c r="Q364" s="129"/>
    </row>
    <row r="365" spans="1:17" ht="14.25" hidden="1" x14ac:dyDescent="0.2">
      <c r="A365" s="72"/>
      <c r="B365" s="21" t="s">
        <v>391</v>
      </c>
      <c r="C365" s="80">
        <v>0</v>
      </c>
      <c r="D365" s="80">
        <v>0</v>
      </c>
      <c r="E365" s="80">
        <v>0</v>
      </c>
      <c r="F365" s="80">
        <v>0</v>
      </c>
      <c r="G365" s="80">
        <v>0</v>
      </c>
      <c r="H365" s="80">
        <v>0</v>
      </c>
      <c r="I365" s="80">
        <v>0</v>
      </c>
      <c r="J365" s="80">
        <f>SUM(J351:J364)</f>
        <v>0</v>
      </c>
      <c r="K365" s="80">
        <f>SUM(K351:K364)</f>
        <v>0</v>
      </c>
      <c r="L365" s="80">
        <f>SUM(L351:L364)</f>
        <v>0</v>
      </c>
      <c r="M365" s="80">
        <f>SUM(M351:M364)</f>
        <v>0</v>
      </c>
      <c r="N365" s="80">
        <f>SUM(N351:N364)</f>
        <v>0</v>
      </c>
      <c r="O365" s="128"/>
      <c r="P365" s="128"/>
      <c r="Q365" s="129"/>
    </row>
    <row r="366" spans="1:17" ht="14.25" hidden="1" x14ac:dyDescent="0.2">
      <c r="A366" s="72"/>
      <c r="B366" s="21" t="s">
        <v>390</v>
      </c>
      <c r="C366" s="80">
        <v>0</v>
      </c>
      <c r="D366" s="80">
        <v>0</v>
      </c>
      <c r="E366" s="80">
        <v>0</v>
      </c>
      <c r="F366" s="80">
        <v>0</v>
      </c>
      <c r="G366" s="80">
        <v>0</v>
      </c>
      <c r="H366" s="80">
        <v>0</v>
      </c>
      <c r="I366" s="80">
        <v>0</v>
      </c>
      <c r="J366" s="80"/>
      <c r="K366" s="80"/>
      <c r="L366" s="80"/>
      <c r="M366" s="80"/>
      <c r="N366" s="80"/>
      <c r="O366" s="77"/>
      <c r="P366" s="128"/>
      <c r="Q366" s="129"/>
    </row>
    <row r="367" spans="1:17" ht="14.25" hidden="1" x14ac:dyDescent="0.2">
      <c r="A367" s="72"/>
      <c r="B367" s="91" t="s">
        <v>389</v>
      </c>
      <c r="C367" s="80">
        <v>0</v>
      </c>
      <c r="D367" s="80">
        <v>0</v>
      </c>
      <c r="E367" s="80">
        <v>0</v>
      </c>
      <c r="F367" s="80">
        <v>0</v>
      </c>
      <c r="G367" s="80">
        <v>0</v>
      </c>
      <c r="H367" s="80">
        <v>0</v>
      </c>
      <c r="I367" s="80">
        <v>0</v>
      </c>
      <c r="J367" s="80"/>
      <c r="K367" s="80"/>
      <c r="L367" s="80"/>
      <c r="M367" s="80"/>
      <c r="N367" s="80"/>
      <c r="O367" s="128"/>
      <c r="P367" s="128"/>
      <c r="Q367" s="129"/>
    </row>
    <row r="368" spans="1:17" ht="14.25" hidden="1" x14ac:dyDescent="0.2">
      <c r="A368" s="72"/>
      <c r="B368" s="91" t="s">
        <v>388</v>
      </c>
      <c r="C368" s="80">
        <v>0</v>
      </c>
      <c r="D368" s="80">
        <v>0</v>
      </c>
      <c r="E368" s="80">
        <v>0</v>
      </c>
      <c r="F368" s="80">
        <v>0</v>
      </c>
      <c r="G368" s="80">
        <v>0</v>
      </c>
      <c r="H368" s="80">
        <v>0</v>
      </c>
      <c r="I368" s="80">
        <v>0</v>
      </c>
      <c r="J368" s="80"/>
      <c r="K368" s="80"/>
      <c r="L368" s="80"/>
      <c r="M368" s="80"/>
      <c r="N368" s="80"/>
      <c r="O368" s="128"/>
      <c r="P368" s="128"/>
      <c r="Q368" s="129"/>
    </row>
    <row r="369" spans="1:17" ht="14.25" hidden="1" x14ac:dyDescent="0.2">
      <c r="A369" s="72"/>
      <c r="B369" s="21" t="s">
        <v>387</v>
      </c>
      <c r="C369" s="80">
        <v>0</v>
      </c>
      <c r="D369" s="80">
        <v>0</v>
      </c>
      <c r="E369" s="80">
        <v>0</v>
      </c>
      <c r="F369" s="80">
        <v>0</v>
      </c>
      <c r="G369" s="80">
        <v>0</v>
      </c>
      <c r="H369" s="80">
        <v>0</v>
      </c>
      <c r="I369" s="80">
        <v>0</v>
      </c>
      <c r="J369" s="80"/>
      <c r="K369" s="80"/>
      <c r="L369" s="80"/>
      <c r="M369" s="80"/>
      <c r="N369" s="80"/>
      <c r="O369" s="128"/>
      <c r="P369" s="128"/>
      <c r="Q369" s="129"/>
    </row>
    <row r="370" spans="1:17" ht="12.75" hidden="1" x14ac:dyDescent="0.2">
      <c r="A370" s="64"/>
      <c r="B370" s="91" t="s">
        <v>274</v>
      </c>
      <c r="C370" s="67">
        <v>0</v>
      </c>
      <c r="D370" s="67">
        <v>0</v>
      </c>
      <c r="E370" s="67">
        <v>0</v>
      </c>
      <c r="F370" s="67">
        <v>0</v>
      </c>
      <c r="G370" s="67">
        <v>0</v>
      </c>
      <c r="H370" s="67">
        <v>0</v>
      </c>
      <c r="I370" s="67">
        <v>0</v>
      </c>
      <c r="J370" s="67"/>
      <c r="K370" s="67"/>
      <c r="L370" s="67"/>
      <c r="M370" s="67"/>
      <c r="N370" s="67"/>
      <c r="O370" s="128"/>
      <c r="P370" s="128"/>
      <c r="Q370" s="128"/>
    </row>
    <row r="371" spans="1:17" ht="12.75" hidden="1" x14ac:dyDescent="0.2">
      <c r="A371" s="64"/>
      <c r="B371" s="91" t="s">
        <v>386</v>
      </c>
      <c r="C371" s="67">
        <v>0</v>
      </c>
      <c r="D371" s="67">
        <v>0</v>
      </c>
      <c r="E371" s="67">
        <v>0</v>
      </c>
      <c r="F371" s="67">
        <v>0</v>
      </c>
      <c r="G371" s="67">
        <v>0</v>
      </c>
      <c r="H371" s="67">
        <v>0</v>
      </c>
      <c r="I371" s="67">
        <v>0</v>
      </c>
      <c r="J371" s="67">
        <f>IFERROR(+J367/J369,0)</f>
        <v>0</v>
      </c>
      <c r="K371" s="67">
        <f>IFERROR(+K367/K369,0)</f>
        <v>0</v>
      </c>
      <c r="L371" s="67">
        <f>IFERROR(+L367/L369,0)</f>
        <v>0</v>
      </c>
      <c r="M371" s="67">
        <f>IFERROR(+M367/M369,0)</f>
        <v>0</v>
      </c>
      <c r="N371" s="67">
        <f>IFERROR(+N367/N369,0)</f>
        <v>0</v>
      </c>
      <c r="O371" s="128"/>
      <c r="P371" s="128"/>
      <c r="Q371" s="128"/>
    </row>
    <row r="372" spans="1:17" ht="12.75" hidden="1" x14ac:dyDescent="0.2">
      <c r="A372" s="64"/>
      <c r="B372" s="91" t="s">
        <v>244</v>
      </c>
      <c r="C372" s="67">
        <v>0</v>
      </c>
      <c r="D372" s="67">
        <v>0</v>
      </c>
      <c r="E372" s="67">
        <v>0</v>
      </c>
      <c r="F372" s="67">
        <v>0</v>
      </c>
      <c r="G372" s="67">
        <v>0</v>
      </c>
      <c r="H372" s="67">
        <v>0</v>
      </c>
      <c r="I372" s="67">
        <v>0</v>
      </c>
      <c r="J372" s="67"/>
      <c r="K372" s="67"/>
      <c r="L372" s="67"/>
      <c r="M372" s="67"/>
      <c r="N372" s="67"/>
    </row>
    <row r="373" spans="1:17" ht="12.75" hidden="1" x14ac:dyDescent="0.2">
      <c r="A373" s="64"/>
      <c r="B373" s="91" t="s">
        <v>385</v>
      </c>
      <c r="C373" s="67">
        <v>0</v>
      </c>
      <c r="D373" s="67">
        <v>0</v>
      </c>
      <c r="E373" s="67">
        <v>0</v>
      </c>
      <c r="F373" s="67">
        <v>0</v>
      </c>
      <c r="G373" s="67">
        <v>0</v>
      </c>
      <c r="H373" s="67">
        <v>0</v>
      </c>
      <c r="I373" s="67">
        <v>0</v>
      </c>
      <c r="J373" s="67"/>
      <c r="K373" s="67"/>
      <c r="L373" s="67"/>
      <c r="M373" s="67"/>
      <c r="N373" s="67"/>
    </row>
    <row r="374" spans="1:17" ht="14.25" x14ac:dyDescent="0.2">
      <c r="A374" s="90" t="s">
        <v>384</v>
      </c>
      <c r="B374" s="72"/>
      <c r="C374" s="89">
        <f>SUM(C346:C373)</f>
        <v>12119.820000000007</v>
      </c>
      <c r="D374" s="89">
        <f>SUM(D346:D373)</f>
        <v>0</v>
      </c>
      <c r="E374" s="89">
        <f>SUM(E346:E373)</f>
        <v>-12119.820000000007</v>
      </c>
      <c r="F374" s="89">
        <f>SUM(F346:F373)</f>
        <v>12119.820000000007</v>
      </c>
      <c r="G374" s="89">
        <f>SUM(G346:G373)</f>
        <v>-12119.820000000007</v>
      </c>
      <c r="H374" s="89">
        <f>SUM(H346:H373)</f>
        <v>12119.820000000007</v>
      </c>
      <c r="I374" s="89">
        <f>SUM(I346:I373)</f>
        <v>16844.919999999984</v>
      </c>
      <c r="J374" s="89"/>
      <c r="K374" s="89"/>
      <c r="L374" s="89"/>
      <c r="M374" s="89"/>
      <c r="N374" s="89"/>
    </row>
    <row r="375" spans="1:17" ht="14.25" x14ac:dyDescent="0.2">
      <c r="A375" s="72"/>
      <c r="B375" s="88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</row>
    <row r="376" spans="1:17" ht="15" thickBot="1" x14ac:dyDescent="0.25">
      <c r="A376" s="72" t="s">
        <v>99</v>
      </c>
      <c r="B376" s="86" t="s">
        <v>383</v>
      </c>
      <c r="C376" s="85">
        <f>+C374+C344+C289</f>
        <v>3463430.0100000002</v>
      </c>
      <c r="D376" s="85">
        <f>+D374+D344+D289</f>
        <v>3687036.2999999989</v>
      </c>
      <c r="E376" s="85">
        <f>+E374+E344+E289</f>
        <v>3669954.2200000007</v>
      </c>
      <c r="F376" s="85">
        <f>+F374+F344+F289</f>
        <v>3776716.8800000004</v>
      </c>
      <c r="G376" s="85">
        <f>+G374+G344+G289</f>
        <v>3864430.8399999985</v>
      </c>
      <c r="H376" s="85">
        <f>+H374+H344+H289</f>
        <v>4433310.51</v>
      </c>
      <c r="I376" s="85">
        <f>+I374+I344+I289</f>
        <v>4296140.5000000019</v>
      </c>
      <c r="J376" s="85"/>
      <c r="K376" s="85"/>
      <c r="L376" s="85"/>
      <c r="M376" s="85"/>
      <c r="N376" s="85"/>
    </row>
    <row r="377" spans="1:17" ht="15" thickTop="1" x14ac:dyDescent="0.2">
      <c r="A377" s="72"/>
      <c r="B377" s="64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</row>
    <row r="378" spans="1:17" ht="14.25" x14ac:dyDescent="0.2">
      <c r="A378" s="72"/>
      <c r="B378" s="64" t="s">
        <v>382</v>
      </c>
      <c r="C378" s="82">
        <f>C291</f>
        <v>5329358</v>
      </c>
      <c r="D378" s="82">
        <f>D291</f>
        <v>5922011</v>
      </c>
      <c r="E378" s="82">
        <f>E291</f>
        <v>5922011</v>
      </c>
      <c r="F378" s="82">
        <f>F291</f>
        <v>5922011</v>
      </c>
      <c r="G378" s="82">
        <f>G291</f>
        <v>5922011</v>
      </c>
      <c r="H378" s="82">
        <f>H291</f>
        <v>5922011</v>
      </c>
      <c r="I378" s="82">
        <f>I291</f>
        <v>5922011</v>
      </c>
      <c r="J378" s="82"/>
      <c r="K378" s="82"/>
      <c r="L378" s="82"/>
      <c r="M378" s="82"/>
      <c r="N378" s="82"/>
    </row>
    <row r="379" spans="1:17" ht="14.25" x14ac:dyDescent="0.2">
      <c r="A379" s="72"/>
      <c r="B379" s="81"/>
      <c r="C379" s="80">
        <f>IFERROR(+C375/C377,0)</f>
        <v>0</v>
      </c>
      <c r="D379" s="80">
        <f>IFERROR(+D375/D377,0)</f>
        <v>0</v>
      </c>
      <c r="E379" s="80">
        <f>IFERROR(+E375/E377,0)</f>
        <v>0</v>
      </c>
      <c r="F379" s="80">
        <f>IFERROR(+F375/F377,0)</f>
        <v>0</v>
      </c>
      <c r="G379" s="80">
        <f>IFERROR(+G375/G377,0)</f>
        <v>0</v>
      </c>
      <c r="H379" s="80">
        <f>IFERROR(+H375/H377,0)</f>
        <v>0</v>
      </c>
      <c r="I379" s="80"/>
      <c r="J379" s="80"/>
      <c r="K379" s="80"/>
      <c r="L379" s="80"/>
      <c r="M379" s="80"/>
      <c r="N379" s="80"/>
    </row>
    <row r="380" spans="1:17" ht="15" thickBot="1" x14ac:dyDescent="0.25">
      <c r="A380" s="72"/>
      <c r="B380" s="79" t="s">
        <v>381</v>
      </c>
      <c r="C380" s="76">
        <f>IFERROR(+C376/C378,0)</f>
        <v>0.64987752933843068</v>
      </c>
      <c r="D380" s="76">
        <f>IFERROR(+D376/D378,0)</f>
        <v>0.62259869155933667</v>
      </c>
      <c r="E380" s="76">
        <f>IFERROR(+E376/E378,0)</f>
        <v>0.61971418492805919</v>
      </c>
      <c r="F380" s="76">
        <f>IFERROR(+F376/F378,0)</f>
        <v>0.63774229396061577</v>
      </c>
      <c r="G380" s="76">
        <f>IFERROR(+G376/G378,0)</f>
        <v>0.65255380984601319</v>
      </c>
      <c r="H380" s="76">
        <f>IFERROR(+H376/H378,0)</f>
        <v>0.74861571685699335</v>
      </c>
      <c r="I380" s="76">
        <f>IFERROR(+I376/I378,0)</f>
        <v>0.7254529753490836</v>
      </c>
      <c r="J380" s="76"/>
      <c r="K380" s="76"/>
      <c r="L380" s="76"/>
      <c r="M380" s="76"/>
      <c r="N380" s="76"/>
    </row>
    <row r="381" spans="1:17" ht="15" thickTop="1" x14ac:dyDescent="0.2">
      <c r="A381" s="72"/>
      <c r="B381" s="72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</row>
    <row r="382" spans="1:17" ht="14.25" x14ac:dyDescent="0.2">
      <c r="A382" s="72"/>
      <c r="B382" s="72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</row>
    <row r="383" spans="1:17" ht="12.75" x14ac:dyDescent="0.2">
      <c r="A383" s="64"/>
      <c r="B383" s="64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</row>
    <row r="384" spans="1:17" ht="12.75" x14ac:dyDescent="0.2">
      <c r="A384" s="64"/>
      <c r="B384" s="64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</row>
    <row r="385" spans="1:14" ht="12.75" x14ac:dyDescent="0.2">
      <c r="A385" s="64"/>
      <c r="B385" s="64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</row>
    <row r="386" spans="1:14" ht="12.75" x14ac:dyDescent="0.2">
      <c r="A386" s="64"/>
      <c r="B386" s="64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</row>
    <row r="387" spans="1:14" ht="12.75" x14ac:dyDescent="0.2">
      <c r="A387" s="64"/>
      <c r="B387" s="64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</row>
    <row r="388" spans="1:14" ht="12.75" x14ac:dyDescent="0.2">
      <c r="A388" s="64"/>
      <c r="B388" s="64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</row>
    <row r="389" spans="1:14" ht="12.75" x14ac:dyDescent="0.2">
      <c r="A389" s="64"/>
      <c r="B389" s="64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</row>
    <row r="390" spans="1:14" ht="12.75" x14ac:dyDescent="0.2">
      <c r="A390" s="64"/>
      <c r="B390" s="64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</row>
    <row r="391" spans="1:14" ht="12.75" x14ac:dyDescent="0.2">
      <c r="A391" s="64"/>
      <c r="B391" s="64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</row>
    <row r="392" spans="1:14" ht="12.75" x14ac:dyDescent="0.2">
      <c r="A392" s="64"/>
      <c r="B392" s="64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</row>
    <row r="393" spans="1:14" ht="12.75" x14ac:dyDescent="0.2">
      <c r="A393" s="64"/>
      <c r="B393" s="64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</row>
    <row r="394" spans="1:14" ht="12.75" x14ac:dyDescent="0.2">
      <c r="A394" s="64"/>
      <c r="B394" s="64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</row>
    <row r="395" spans="1:14" ht="12.75" x14ac:dyDescent="0.2">
      <c r="A395" s="64"/>
      <c r="B395" s="64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</row>
    <row r="396" spans="1:14" ht="12.75" x14ac:dyDescent="0.2">
      <c r="A396" s="64"/>
      <c r="B396" s="64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</row>
    <row r="397" spans="1:14" ht="12.75" x14ac:dyDescent="0.2">
      <c r="A397" s="64"/>
      <c r="B397" s="64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</row>
    <row r="398" spans="1:14" ht="12.75" x14ac:dyDescent="0.2">
      <c r="A398" s="64"/>
      <c r="B398" s="64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</row>
    <row r="399" spans="1:14" ht="12.75" x14ac:dyDescent="0.2">
      <c r="A399" s="64"/>
      <c r="B399" s="64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</row>
    <row r="400" spans="1:14" ht="12.75" x14ac:dyDescent="0.2">
      <c r="A400" s="64"/>
      <c r="B400" s="64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</row>
    <row r="401" spans="1:14" ht="12.75" x14ac:dyDescent="0.2">
      <c r="A401" s="64"/>
      <c r="B401" s="64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</row>
    <row r="402" spans="1:14" ht="12.75" x14ac:dyDescent="0.2">
      <c r="A402" s="64"/>
      <c r="B402" s="64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</row>
    <row r="403" spans="1:14" ht="12.75" x14ac:dyDescent="0.2">
      <c r="A403" s="64"/>
      <c r="B403" s="64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</row>
    <row r="404" spans="1:14" ht="12.75" x14ac:dyDescent="0.2">
      <c r="A404" s="64"/>
      <c r="B404" s="64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</row>
    <row r="405" spans="1:14" ht="12.75" x14ac:dyDescent="0.2">
      <c r="A405" s="64"/>
      <c r="B405" s="64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</row>
    <row r="406" spans="1:14" ht="12.75" x14ac:dyDescent="0.2">
      <c r="A406" s="64"/>
      <c r="B406" s="64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</row>
    <row r="407" spans="1:14" ht="12.75" x14ac:dyDescent="0.2">
      <c r="A407" s="64"/>
      <c r="B407" s="64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</row>
    <row r="408" spans="1:14" ht="12.75" x14ac:dyDescent="0.2">
      <c r="A408" s="64"/>
      <c r="B408" s="64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</row>
    <row r="409" spans="1:14" ht="12.75" x14ac:dyDescent="0.2">
      <c r="A409" s="64"/>
      <c r="B409" s="64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</row>
    <row r="410" spans="1:14" ht="12.75" x14ac:dyDescent="0.2">
      <c r="A410" s="64"/>
      <c r="B410" s="64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</row>
    <row r="411" spans="1:14" ht="12.75" x14ac:dyDescent="0.2">
      <c r="A411" s="64"/>
      <c r="B411" s="64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</row>
    <row r="412" spans="1:14" ht="12.75" x14ac:dyDescent="0.2">
      <c r="A412" s="64"/>
      <c r="B412" s="64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</row>
    <row r="413" spans="1:14" ht="12.75" x14ac:dyDescent="0.2">
      <c r="A413" s="64"/>
      <c r="B413" s="64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</row>
    <row r="414" spans="1:14" ht="12.75" x14ac:dyDescent="0.2">
      <c r="A414" s="64"/>
      <c r="B414" s="64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</row>
    <row r="415" spans="1:14" ht="12.75" x14ac:dyDescent="0.2">
      <c r="A415" s="64"/>
      <c r="B415" s="64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</row>
    <row r="416" spans="1:14" ht="12.75" x14ac:dyDescent="0.2">
      <c r="A416" s="64"/>
      <c r="B416" s="64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</row>
    <row r="417" spans="1:14" ht="12.75" x14ac:dyDescent="0.2">
      <c r="A417" s="64"/>
      <c r="B417" s="64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</row>
    <row r="418" spans="1:14" ht="12.75" x14ac:dyDescent="0.2">
      <c r="A418" s="64"/>
      <c r="B418" s="64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</row>
    <row r="419" spans="1:14" ht="12.75" x14ac:dyDescent="0.2">
      <c r="A419" s="64"/>
      <c r="B419" s="64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</row>
    <row r="420" spans="1:14" ht="12.75" x14ac:dyDescent="0.2">
      <c r="A420" s="64"/>
      <c r="B420" s="64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</row>
    <row r="421" spans="1:14" ht="12.75" x14ac:dyDescent="0.2">
      <c r="A421" s="64"/>
      <c r="B421" s="64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</row>
    <row r="422" spans="1:14" ht="12.75" x14ac:dyDescent="0.2">
      <c r="A422" s="64"/>
      <c r="B422" s="64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</row>
    <row r="423" spans="1:14" ht="12.75" x14ac:dyDescent="0.2">
      <c r="A423" s="64"/>
      <c r="B423" s="64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</row>
    <row r="424" spans="1:14" ht="12.75" x14ac:dyDescent="0.2">
      <c r="A424" s="64"/>
      <c r="B424" s="64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</row>
    <row r="425" spans="1:14" ht="12.75" x14ac:dyDescent="0.2">
      <c r="A425" s="64"/>
      <c r="B425" s="64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</row>
    <row r="426" spans="1:14" ht="12.75" x14ac:dyDescent="0.2">
      <c r="A426" s="64"/>
      <c r="B426" s="64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</row>
    <row r="427" spans="1:14" ht="12.75" x14ac:dyDescent="0.2">
      <c r="A427" s="64"/>
      <c r="B427" s="64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</row>
    <row r="428" spans="1:14" ht="12.75" x14ac:dyDescent="0.2">
      <c r="A428" s="64"/>
      <c r="B428" s="64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</row>
    <row r="429" spans="1:14" ht="12.75" x14ac:dyDescent="0.2">
      <c r="A429" s="64"/>
      <c r="B429" s="64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</row>
    <row r="430" spans="1:14" ht="12.75" x14ac:dyDescent="0.2">
      <c r="A430" s="64"/>
      <c r="B430" s="64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</row>
    <row r="431" spans="1:14" ht="12.75" x14ac:dyDescent="0.2">
      <c r="A431" s="64"/>
      <c r="B431" s="64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</row>
    <row r="432" spans="1:14" ht="12.75" x14ac:dyDescent="0.2">
      <c r="A432" s="64"/>
      <c r="B432" s="64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</row>
    <row r="433" spans="1:14" ht="12.75" x14ac:dyDescent="0.2">
      <c r="A433" s="64"/>
      <c r="B433" s="64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</row>
    <row r="434" spans="1:14" ht="12.75" x14ac:dyDescent="0.2">
      <c r="A434" s="64"/>
      <c r="B434" s="64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</row>
    <row r="435" spans="1:14" ht="12.75" x14ac:dyDescent="0.2">
      <c r="A435" s="64"/>
      <c r="B435" s="64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</row>
    <row r="436" spans="1:14" ht="12.75" x14ac:dyDescent="0.2">
      <c r="A436" s="64"/>
      <c r="B436" s="64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</row>
    <row r="437" spans="1:14" ht="12.75" x14ac:dyDescent="0.2">
      <c r="A437" s="64"/>
      <c r="B437" s="64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</row>
    <row r="438" spans="1:14" ht="12.75" x14ac:dyDescent="0.2">
      <c r="A438" s="64"/>
      <c r="B438" s="64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</row>
    <row r="439" spans="1:14" ht="12.75" x14ac:dyDescent="0.2">
      <c r="A439" s="64"/>
      <c r="B439" s="64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</row>
    <row r="440" spans="1:14" ht="12.75" x14ac:dyDescent="0.2">
      <c r="A440" s="64"/>
      <c r="B440" s="64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</row>
    <row r="441" spans="1:14" ht="12.75" x14ac:dyDescent="0.2">
      <c r="A441" s="64"/>
      <c r="B441" s="64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</row>
    <row r="442" spans="1:14" ht="12.75" x14ac:dyDescent="0.2">
      <c r="A442" s="64"/>
      <c r="B442" s="64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</row>
    <row r="443" spans="1:14" ht="12.75" x14ac:dyDescent="0.2">
      <c r="A443" s="64"/>
      <c r="B443" s="64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</row>
    <row r="444" spans="1:14" ht="12.75" x14ac:dyDescent="0.2">
      <c r="A444" s="64"/>
      <c r="B444" s="64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</row>
    <row r="445" spans="1:14" ht="12.75" x14ac:dyDescent="0.2">
      <c r="A445" s="64"/>
      <c r="B445" s="64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</row>
    <row r="446" spans="1:14" ht="12.75" x14ac:dyDescent="0.2">
      <c r="A446" s="64"/>
      <c r="B446" s="64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</row>
    <row r="447" spans="1:14" ht="12.75" x14ac:dyDescent="0.2">
      <c r="A447" s="64"/>
      <c r="B447" s="64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</row>
    <row r="448" spans="1:14" ht="12.75" x14ac:dyDescent="0.2">
      <c r="A448" s="64"/>
      <c r="B448" s="64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</row>
    <row r="449" spans="1:14" ht="12.75" x14ac:dyDescent="0.2">
      <c r="A449" s="64"/>
      <c r="B449" s="64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</row>
    <row r="450" spans="1:14" ht="12.75" x14ac:dyDescent="0.2">
      <c r="A450" s="64"/>
      <c r="B450" s="64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</row>
    <row r="451" spans="1:14" ht="12.75" x14ac:dyDescent="0.2">
      <c r="A451" s="64"/>
      <c r="B451" s="64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</row>
    <row r="452" spans="1:14" ht="12.75" x14ac:dyDescent="0.2">
      <c r="A452" s="64"/>
      <c r="B452" s="64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</row>
    <row r="453" spans="1:14" ht="12.75" x14ac:dyDescent="0.2">
      <c r="A453" s="64"/>
      <c r="B453" s="64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</row>
    <row r="454" spans="1:14" ht="12.75" x14ac:dyDescent="0.2">
      <c r="A454" s="64"/>
      <c r="B454" s="64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</row>
    <row r="455" spans="1:14" ht="12.75" x14ac:dyDescent="0.2">
      <c r="A455" s="64"/>
      <c r="B455" s="64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</row>
    <row r="456" spans="1:14" ht="12.75" x14ac:dyDescent="0.2">
      <c r="A456" s="64"/>
      <c r="B456" s="64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</row>
    <row r="457" spans="1:14" ht="12.75" x14ac:dyDescent="0.2">
      <c r="A457" s="64"/>
      <c r="B457" s="64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</row>
    <row r="458" spans="1:14" ht="12.75" x14ac:dyDescent="0.2">
      <c r="A458" s="64"/>
      <c r="B458" s="64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</row>
    <row r="459" spans="1:14" ht="12.75" x14ac:dyDescent="0.2">
      <c r="A459" s="64"/>
      <c r="B459" s="64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</row>
    <row r="460" spans="1:14" ht="12.75" x14ac:dyDescent="0.2">
      <c r="A460" s="64"/>
      <c r="B460" s="64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</row>
    <row r="461" spans="1:14" ht="12.75" x14ac:dyDescent="0.2">
      <c r="A461" s="64"/>
      <c r="B461" s="64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</row>
    <row r="462" spans="1:14" ht="12.75" x14ac:dyDescent="0.2">
      <c r="A462" s="64"/>
      <c r="B462" s="64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</row>
    <row r="463" spans="1:14" ht="12.75" x14ac:dyDescent="0.2">
      <c r="A463" s="64"/>
      <c r="B463" s="64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</row>
    <row r="464" spans="1:14" ht="12.75" x14ac:dyDescent="0.2">
      <c r="A464" s="64"/>
      <c r="B464" s="64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</row>
    <row r="465" spans="1:14" ht="12.75" x14ac:dyDescent="0.2">
      <c r="A465" s="64"/>
      <c r="B465" s="64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</row>
    <row r="466" spans="1:14" ht="12.75" x14ac:dyDescent="0.2">
      <c r="A466" s="64"/>
      <c r="B466" s="64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</row>
    <row r="467" spans="1:14" ht="12.75" x14ac:dyDescent="0.2">
      <c r="A467" s="64"/>
      <c r="B467" s="64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</row>
    <row r="468" spans="1:14" ht="12.75" x14ac:dyDescent="0.2">
      <c r="A468" s="64"/>
      <c r="B468" s="64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</row>
    <row r="469" spans="1:14" ht="12.75" x14ac:dyDescent="0.2">
      <c r="A469" s="64"/>
      <c r="B469" s="64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</row>
    <row r="470" spans="1:14" ht="12.75" x14ac:dyDescent="0.2">
      <c r="A470" s="64"/>
      <c r="B470" s="64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</row>
    <row r="471" spans="1:14" ht="12.75" x14ac:dyDescent="0.2">
      <c r="A471" s="64"/>
      <c r="B471" s="64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</row>
    <row r="472" spans="1:14" ht="12.75" x14ac:dyDescent="0.2">
      <c r="A472" s="64"/>
      <c r="B472" s="64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</row>
    <row r="473" spans="1:14" ht="12.75" x14ac:dyDescent="0.2">
      <c r="A473" s="64"/>
      <c r="B473" s="64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</row>
    <row r="474" spans="1:14" ht="12.75" x14ac:dyDescent="0.2">
      <c r="A474" s="64"/>
      <c r="B474" s="64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</row>
    <row r="475" spans="1:14" ht="12.75" x14ac:dyDescent="0.2">
      <c r="A475" s="64"/>
      <c r="B475" s="64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</row>
    <row r="476" spans="1:14" ht="12.75" x14ac:dyDescent="0.2">
      <c r="A476" s="64"/>
      <c r="B476" s="64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</row>
    <row r="477" spans="1:14" ht="12.75" x14ac:dyDescent="0.2">
      <c r="A477" s="64"/>
      <c r="B477" s="64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</row>
    <row r="478" spans="1:14" ht="12.75" x14ac:dyDescent="0.2">
      <c r="A478" s="64"/>
      <c r="B478" s="64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</row>
    <row r="479" spans="1:14" ht="12.75" x14ac:dyDescent="0.2">
      <c r="A479" s="64"/>
      <c r="B479" s="64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</row>
    <row r="480" spans="1:14" ht="12.75" x14ac:dyDescent="0.2">
      <c r="A480" s="64"/>
      <c r="B480" s="64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</row>
    <row r="481" spans="1:14" ht="12.75" x14ac:dyDescent="0.2">
      <c r="A481" s="64"/>
      <c r="B481" s="64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</row>
    <row r="482" spans="1:14" ht="12.75" x14ac:dyDescent="0.2">
      <c r="A482" s="64"/>
      <c r="B482" s="64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</row>
    <row r="483" spans="1:14" ht="12.75" x14ac:dyDescent="0.2">
      <c r="A483" s="64"/>
      <c r="B483" s="64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</row>
    <row r="484" spans="1:14" ht="12.75" x14ac:dyDescent="0.2">
      <c r="A484" s="64"/>
      <c r="B484" s="64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</row>
    <row r="485" spans="1:14" ht="12.75" x14ac:dyDescent="0.2">
      <c r="A485" s="64"/>
      <c r="B485" s="64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</row>
    <row r="486" spans="1:14" ht="12.75" x14ac:dyDescent="0.2">
      <c r="A486" s="64"/>
      <c r="B486" s="64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</row>
    <row r="487" spans="1:14" ht="12.75" x14ac:dyDescent="0.2">
      <c r="A487" s="64"/>
      <c r="B487" s="64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</row>
    <row r="488" spans="1:14" ht="12.75" x14ac:dyDescent="0.2">
      <c r="A488" s="64"/>
      <c r="B488" s="64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</row>
    <row r="489" spans="1:14" ht="12.75" x14ac:dyDescent="0.2">
      <c r="A489" s="64"/>
      <c r="B489" s="64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</row>
    <row r="490" spans="1:14" ht="12.75" x14ac:dyDescent="0.2">
      <c r="A490" s="64"/>
      <c r="B490" s="64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</row>
    <row r="491" spans="1:14" ht="12.75" x14ac:dyDescent="0.2">
      <c r="A491" s="64"/>
      <c r="B491" s="64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</row>
    <row r="492" spans="1:14" ht="12.75" x14ac:dyDescent="0.2">
      <c r="A492" s="64"/>
      <c r="B492" s="64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</row>
    <row r="493" spans="1:14" ht="12.75" x14ac:dyDescent="0.2">
      <c r="A493" s="64"/>
      <c r="B493" s="64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</row>
    <row r="494" spans="1:14" ht="12.75" x14ac:dyDescent="0.2">
      <c r="A494" s="64"/>
      <c r="B494" s="64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</row>
    <row r="495" spans="1:14" ht="12.75" x14ac:dyDescent="0.2">
      <c r="A495" s="64"/>
      <c r="B495" s="64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</row>
    <row r="496" spans="1:14" ht="12.75" x14ac:dyDescent="0.2">
      <c r="A496" s="64"/>
      <c r="B496" s="64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</row>
    <row r="497" spans="1:14" ht="12.75" x14ac:dyDescent="0.2">
      <c r="A497" s="64"/>
      <c r="B497" s="64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</row>
    <row r="498" spans="1:14" ht="12.75" x14ac:dyDescent="0.2">
      <c r="A498" s="64"/>
      <c r="B498" s="64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</row>
    <row r="499" spans="1:14" ht="12.75" x14ac:dyDescent="0.2">
      <c r="A499" s="64"/>
      <c r="B499" s="64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</row>
    <row r="500" spans="1:14" ht="12.75" x14ac:dyDescent="0.2">
      <c r="A500" s="64"/>
      <c r="B500" s="64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</row>
    <row r="501" spans="1:14" ht="12.75" x14ac:dyDescent="0.2">
      <c r="A501" s="64"/>
      <c r="B501" s="64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</row>
    <row r="502" spans="1:14" ht="12.75" x14ac:dyDescent="0.2">
      <c r="A502" s="64"/>
      <c r="B502" s="64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</row>
    <row r="503" spans="1:14" ht="12.75" x14ac:dyDescent="0.2">
      <c r="A503" s="64"/>
      <c r="B503" s="64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</row>
    <row r="504" spans="1:14" ht="12.75" x14ac:dyDescent="0.2">
      <c r="A504" s="64"/>
      <c r="B504" s="64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</row>
    <row r="505" spans="1:14" ht="12.75" x14ac:dyDescent="0.2">
      <c r="A505" s="64"/>
      <c r="B505" s="64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</row>
    <row r="506" spans="1:14" ht="12.75" x14ac:dyDescent="0.2">
      <c r="A506" s="64"/>
      <c r="B506" s="64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</row>
    <row r="507" spans="1:14" ht="12.75" x14ac:dyDescent="0.2">
      <c r="A507" s="64"/>
      <c r="B507" s="64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</row>
    <row r="508" spans="1:14" ht="12.75" x14ac:dyDescent="0.2">
      <c r="A508" s="64"/>
      <c r="B508" s="64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</row>
    <row r="509" spans="1:14" ht="12.75" x14ac:dyDescent="0.2">
      <c r="A509" s="64"/>
      <c r="B509" s="64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</row>
    <row r="510" spans="1:14" ht="12.75" x14ac:dyDescent="0.2">
      <c r="A510" s="64"/>
      <c r="B510" s="64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</row>
    <row r="511" spans="1:14" ht="12.75" x14ac:dyDescent="0.2">
      <c r="A511" s="64"/>
      <c r="B511" s="64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</row>
    <row r="512" spans="1:14" ht="12.75" x14ac:dyDescent="0.2">
      <c r="A512" s="64"/>
      <c r="B512" s="64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</row>
    <row r="513" spans="1:14" ht="12.75" x14ac:dyDescent="0.2">
      <c r="A513" s="64"/>
      <c r="B513" s="64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</row>
    <row r="514" spans="1:14" ht="12.75" x14ac:dyDescent="0.2">
      <c r="A514" s="64"/>
      <c r="B514" s="64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</row>
    <row r="515" spans="1:14" ht="12.75" x14ac:dyDescent="0.2">
      <c r="A515" s="64"/>
      <c r="B515" s="64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</row>
    <row r="516" spans="1:14" ht="12.75" x14ac:dyDescent="0.2">
      <c r="A516" s="64"/>
      <c r="B516" s="64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</row>
    <row r="517" spans="1:14" ht="12.75" x14ac:dyDescent="0.2">
      <c r="A517" s="64"/>
      <c r="B517" s="64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</row>
    <row r="518" spans="1:14" ht="12.75" x14ac:dyDescent="0.2">
      <c r="A518" s="64"/>
      <c r="B518" s="64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</row>
    <row r="519" spans="1:14" ht="12.75" x14ac:dyDescent="0.2">
      <c r="A519" s="64"/>
      <c r="B519" s="64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</row>
    <row r="520" spans="1:14" ht="12.75" x14ac:dyDescent="0.2">
      <c r="A520" s="64"/>
      <c r="B520" s="64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</row>
    <row r="521" spans="1:14" ht="12.75" x14ac:dyDescent="0.2">
      <c r="A521" s="64"/>
      <c r="B521" s="64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</row>
    <row r="522" spans="1:14" ht="12.75" x14ac:dyDescent="0.2">
      <c r="A522" s="64"/>
      <c r="B522" s="64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</row>
    <row r="523" spans="1:14" ht="12.75" x14ac:dyDescent="0.2">
      <c r="A523" s="64"/>
      <c r="B523" s="64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</row>
    <row r="524" spans="1:14" ht="12.75" x14ac:dyDescent="0.2">
      <c r="A524" s="64"/>
      <c r="B524" s="64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</row>
    <row r="525" spans="1:14" ht="12.75" x14ac:dyDescent="0.2">
      <c r="A525" s="64"/>
      <c r="B525" s="64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</row>
    <row r="526" spans="1:14" ht="12.75" x14ac:dyDescent="0.2">
      <c r="A526" s="64"/>
      <c r="B526" s="64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</row>
    <row r="527" spans="1:14" ht="12.75" x14ac:dyDescent="0.2">
      <c r="A527" s="64"/>
      <c r="B527" s="64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</row>
    <row r="528" spans="1:14" ht="12.75" x14ac:dyDescent="0.2">
      <c r="A528" s="64"/>
      <c r="B528" s="64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</row>
    <row r="529" spans="1:14" ht="12.75" x14ac:dyDescent="0.2">
      <c r="A529" s="64"/>
      <c r="B529" s="64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</row>
    <row r="530" spans="1:14" ht="12.75" x14ac:dyDescent="0.2">
      <c r="A530" s="64"/>
      <c r="B530" s="64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</row>
    <row r="531" spans="1:14" ht="12.75" x14ac:dyDescent="0.2">
      <c r="A531" s="64"/>
      <c r="B531" s="64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</row>
    <row r="532" spans="1:14" ht="12.75" x14ac:dyDescent="0.2">
      <c r="A532" s="64"/>
      <c r="B532" s="64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</row>
    <row r="533" spans="1:14" ht="12.75" x14ac:dyDescent="0.2">
      <c r="A533" s="64"/>
      <c r="B533" s="64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</row>
    <row r="534" spans="1:14" ht="12.75" x14ac:dyDescent="0.2">
      <c r="A534" s="64"/>
      <c r="B534" s="64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</row>
    <row r="535" spans="1:14" ht="12.75" x14ac:dyDescent="0.2">
      <c r="A535" s="64"/>
      <c r="B535" s="64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</row>
    <row r="536" spans="1:14" ht="12.75" x14ac:dyDescent="0.2">
      <c r="A536" s="64"/>
      <c r="B536" s="64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</row>
    <row r="537" spans="1:14" ht="12.75" x14ac:dyDescent="0.2">
      <c r="A537" s="64"/>
      <c r="B537" s="64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</row>
    <row r="538" spans="1:14" ht="12.75" x14ac:dyDescent="0.2">
      <c r="A538" s="64"/>
      <c r="B538" s="64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</row>
    <row r="539" spans="1:14" ht="12.75" x14ac:dyDescent="0.2">
      <c r="A539" s="64"/>
      <c r="B539" s="64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</row>
    <row r="540" spans="1:14" ht="12.75" x14ac:dyDescent="0.2">
      <c r="A540" s="64"/>
      <c r="B540" s="64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</row>
    <row r="541" spans="1:14" ht="12.75" x14ac:dyDescent="0.2">
      <c r="A541" s="64"/>
      <c r="B541" s="64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</row>
    <row r="542" spans="1:14" ht="12.75" x14ac:dyDescent="0.2">
      <c r="A542" s="64"/>
      <c r="B542" s="64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</row>
    <row r="543" spans="1:14" ht="12.75" x14ac:dyDescent="0.2">
      <c r="A543" s="64"/>
      <c r="B543" s="64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</row>
    <row r="544" spans="1:14" ht="12.75" x14ac:dyDescent="0.2">
      <c r="A544" s="64"/>
      <c r="B544" s="64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</row>
    <row r="545" spans="1:14" ht="12.75" x14ac:dyDescent="0.2">
      <c r="A545" s="64"/>
      <c r="B545" s="64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</row>
    <row r="546" spans="1:14" ht="12.75" x14ac:dyDescent="0.2">
      <c r="A546" s="64"/>
      <c r="B546" s="64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</row>
    <row r="547" spans="1:14" ht="12.75" x14ac:dyDescent="0.2">
      <c r="A547" s="64"/>
      <c r="B547" s="64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</row>
    <row r="548" spans="1:14" ht="12.75" x14ac:dyDescent="0.2">
      <c r="A548" s="64"/>
      <c r="B548" s="64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</row>
    <row r="549" spans="1:14" ht="12.75" x14ac:dyDescent="0.2">
      <c r="A549" s="64"/>
      <c r="B549" s="64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</row>
    <row r="550" spans="1:14" ht="12.75" x14ac:dyDescent="0.2">
      <c r="A550" s="64"/>
      <c r="B550" s="64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</row>
    <row r="551" spans="1:14" ht="12.75" x14ac:dyDescent="0.2">
      <c r="A551" s="64"/>
      <c r="B551" s="64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</row>
    <row r="552" spans="1:14" ht="12.75" x14ac:dyDescent="0.2">
      <c r="A552" s="64"/>
      <c r="B552" s="64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</row>
    <row r="553" spans="1:14" ht="12.75" x14ac:dyDescent="0.2">
      <c r="A553" s="64"/>
      <c r="B553" s="64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</row>
    <row r="554" spans="1:14" ht="12.75" x14ac:dyDescent="0.2">
      <c r="A554" s="64"/>
      <c r="B554" s="64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</row>
    <row r="555" spans="1:14" ht="12.75" x14ac:dyDescent="0.2">
      <c r="A555" s="64"/>
      <c r="B555" s="64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</row>
    <row r="556" spans="1:14" ht="12.75" x14ac:dyDescent="0.2">
      <c r="A556" s="64"/>
      <c r="B556" s="64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</row>
    <row r="557" spans="1:14" ht="12.75" x14ac:dyDescent="0.2">
      <c r="A557" s="64"/>
      <c r="B557" s="64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</row>
    <row r="558" spans="1:14" ht="12.75" x14ac:dyDescent="0.2">
      <c r="A558" s="64"/>
      <c r="B558" s="64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</row>
    <row r="559" spans="1:14" ht="12.75" x14ac:dyDescent="0.2">
      <c r="A559" s="64"/>
      <c r="B559" s="64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</row>
    <row r="560" spans="1:14" ht="12.75" x14ac:dyDescent="0.2">
      <c r="A560" s="64"/>
      <c r="B560" s="64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</row>
    <row r="561" spans="1:14" ht="12.75" x14ac:dyDescent="0.2">
      <c r="A561" s="64"/>
      <c r="B561" s="64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</row>
    <row r="562" spans="1:14" ht="12.75" x14ac:dyDescent="0.2">
      <c r="A562" s="64"/>
      <c r="B562" s="64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</row>
    <row r="563" spans="1:14" ht="12.75" x14ac:dyDescent="0.2">
      <c r="A563" s="64"/>
      <c r="B563" s="64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</row>
    <row r="564" spans="1:14" ht="12.75" x14ac:dyDescent="0.2">
      <c r="A564" s="64"/>
      <c r="B564" s="64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</row>
    <row r="565" spans="1:14" ht="12.75" x14ac:dyDescent="0.2">
      <c r="A565" s="64"/>
      <c r="B565" s="64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</row>
    <row r="566" spans="1:14" ht="12.75" x14ac:dyDescent="0.2">
      <c r="A566" s="64"/>
      <c r="B566" s="64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</row>
    <row r="567" spans="1:14" ht="12.75" x14ac:dyDescent="0.2">
      <c r="A567" s="64"/>
      <c r="B567" s="64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</row>
    <row r="568" spans="1:14" ht="12.75" x14ac:dyDescent="0.2">
      <c r="A568" s="64"/>
      <c r="B568" s="64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</row>
    <row r="569" spans="1:14" ht="12.75" x14ac:dyDescent="0.2">
      <c r="A569" s="64"/>
      <c r="B569" s="64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</row>
    <row r="570" spans="1:14" ht="12.75" x14ac:dyDescent="0.2">
      <c r="A570" s="64"/>
      <c r="B570" s="64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</row>
    <row r="571" spans="1:14" ht="12.75" x14ac:dyDescent="0.2">
      <c r="A571" s="64"/>
      <c r="B571" s="64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</row>
    <row r="572" spans="1:14" ht="12.75" x14ac:dyDescent="0.2">
      <c r="A572" s="64"/>
      <c r="B572" s="64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</row>
    <row r="573" spans="1:14" ht="12.75" x14ac:dyDescent="0.2">
      <c r="A573" s="64"/>
      <c r="B573" s="64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</row>
    <row r="574" spans="1:14" ht="12.75" x14ac:dyDescent="0.2">
      <c r="A574" s="64"/>
      <c r="B574" s="64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</row>
    <row r="575" spans="1:14" ht="12.75" x14ac:dyDescent="0.2">
      <c r="A575" s="64"/>
      <c r="B575" s="64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</row>
    <row r="576" spans="1:14" ht="12.75" x14ac:dyDescent="0.2">
      <c r="A576" s="64"/>
      <c r="B576" s="64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</row>
    <row r="577" spans="1:14" ht="12.75" x14ac:dyDescent="0.2">
      <c r="A577" s="64"/>
      <c r="B577" s="64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</row>
    <row r="578" spans="1:14" ht="12.75" x14ac:dyDescent="0.2">
      <c r="A578" s="64"/>
      <c r="B578" s="64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</row>
    <row r="579" spans="1:14" ht="12.75" x14ac:dyDescent="0.2">
      <c r="A579" s="64"/>
      <c r="B579" s="64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</row>
    <row r="580" spans="1:14" ht="12.75" x14ac:dyDescent="0.2">
      <c r="A580" s="64"/>
      <c r="B580" s="64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</row>
    <row r="581" spans="1:14" ht="12.75" x14ac:dyDescent="0.2">
      <c r="A581" s="64"/>
      <c r="B581" s="64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</row>
    <row r="582" spans="1:14" ht="12.75" x14ac:dyDescent="0.2">
      <c r="A582" s="64"/>
      <c r="B582" s="64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</row>
    <row r="583" spans="1:14" ht="12.75" x14ac:dyDescent="0.2">
      <c r="A583" s="64"/>
      <c r="B583" s="64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</row>
    <row r="584" spans="1:14" ht="12.75" x14ac:dyDescent="0.2">
      <c r="A584" s="64"/>
      <c r="B584" s="64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</row>
    <row r="585" spans="1:14" ht="12.75" x14ac:dyDescent="0.2">
      <c r="A585" s="64"/>
      <c r="B585" s="64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</row>
    <row r="586" spans="1:14" ht="12.75" x14ac:dyDescent="0.2">
      <c r="A586" s="64"/>
      <c r="B586" s="64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</row>
    <row r="587" spans="1:14" ht="12.75" x14ac:dyDescent="0.2">
      <c r="A587" s="64"/>
      <c r="B587" s="64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</row>
    <row r="588" spans="1:14" ht="12.75" x14ac:dyDescent="0.2">
      <c r="A588" s="64"/>
      <c r="B588" s="64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</row>
    <row r="589" spans="1:14" ht="12.75" x14ac:dyDescent="0.2">
      <c r="A589" s="64"/>
      <c r="B589" s="64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</row>
    <row r="590" spans="1:14" ht="12.75" x14ac:dyDescent="0.2">
      <c r="A590" s="64"/>
      <c r="B590" s="64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</row>
    <row r="591" spans="1:14" ht="12.75" x14ac:dyDescent="0.2">
      <c r="A591" s="64"/>
      <c r="B591" s="64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</row>
    <row r="592" spans="1:14" ht="12.75" x14ac:dyDescent="0.2">
      <c r="A592" s="64"/>
      <c r="B592" s="64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</row>
    <row r="593" spans="1:14" ht="12.75" x14ac:dyDescent="0.2">
      <c r="A593" s="64"/>
      <c r="B593" s="64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</row>
    <row r="594" spans="1:14" ht="12.75" x14ac:dyDescent="0.2">
      <c r="A594" s="64"/>
      <c r="B594" s="64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</row>
    <row r="595" spans="1:14" ht="12.75" x14ac:dyDescent="0.2">
      <c r="A595" s="64"/>
      <c r="B595" s="64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</row>
    <row r="596" spans="1:14" ht="12.75" x14ac:dyDescent="0.2">
      <c r="A596" s="64"/>
      <c r="B596" s="64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</row>
    <row r="597" spans="1:14" ht="12.75" x14ac:dyDescent="0.2">
      <c r="A597" s="64"/>
      <c r="B597" s="64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</row>
    <row r="598" spans="1:14" ht="12.75" x14ac:dyDescent="0.2">
      <c r="A598" s="64"/>
      <c r="B598" s="64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</row>
    <row r="599" spans="1:14" ht="12.75" x14ac:dyDescent="0.2">
      <c r="A599" s="64"/>
      <c r="B599" s="64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</row>
    <row r="600" spans="1:14" ht="12.75" x14ac:dyDescent="0.2">
      <c r="A600" s="64"/>
      <c r="B600" s="64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</row>
    <row r="601" spans="1:14" ht="12.75" x14ac:dyDescent="0.2">
      <c r="A601" s="64"/>
      <c r="B601" s="64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</row>
    <row r="602" spans="1:14" ht="12.75" x14ac:dyDescent="0.2">
      <c r="A602" s="64"/>
      <c r="B602" s="64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</row>
    <row r="603" spans="1:14" ht="12.75" x14ac:dyDescent="0.2">
      <c r="A603" s="64"/>
      <c r="B603" s="64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</row>
    <row r="604" spans="1:14" ht="12.75" x14ac:dyDescent="0.2">
      <c r="A604" s="64"/>
      <c r="B604" s="64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</row>
    <row r="605" spans="1:14" ht="12.75" x14ac:dyDescent="0.2">
      <c r="A605" s="64"/>
      <c r="B605" s="64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</row>
    <row r="606" spans="1:14" ht="12.75" x14ac:dyDescent="0.2">
      <c r="A606" s="64"/>
      <c r="B606" s="64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</row>
    <row r="607" spans="1:14" ht="12.75" x14ac:dyDescent="0.2">
      <c r="A607" s="64"/>
      <c r="B607" s="64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</row>
    <row r="608" spans="1:14" ht="12.75" x14ac:dyDescent="0.2">
      <c r="A608" s="64"/>
      <c r="B608" s="64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</row>
    <row r="609" spans="1:14" ht="12.75" x14ac:dyDescent="0.2">
      <c r="A609" s="64"/>
      <c r="B609" s="64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</row>
    <row r="610" spans="1:14" ht="12.75" x14ac:dyDescent="0.2">
      <c r="A610" s="64"/>
      <c r="B610" s="64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</row>
    <row r="611" spans="1:14" ht="12.75" x14ac:dyDescent="0.2">
      <c r="A611" s="64"/>
      <c r="B611" s="64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</row>
    <row r="612" spans="1:14" ht="12.75" x14ac:dyDescent="0.2">
      <c r="A612" s="64"/>
      <c r="B612" s="64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</row>
    <row r="613" spans="1:14" ht="12.75" x14ac:dyDescent="0.2">
      <c r="A613" s="64"/>
      <c r="B613" s="64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</row>
    <row r="614" spans="1:14" ht="12.75" x14ac:dyDescent="0.2">
      <c r="A614" s="64"/>
      <c r="B614" s="64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</row>
    <row r="615" spans="1:14" ht="12.75" x14ac:dyDescent="0.2">
      <c r="A615" s="64"/>
      <c r="B615" s="64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</row>
    <row r="616" spans="1:14" ht="12.75" x14ac:dyDescent="0.2">
      <c r="A616" s="64"/>
      <c r="B616" s="64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</row>
    <row r="617" spans="1:14" ht="12.75" x14ac:dyDescent="0.2">
      <c r="A617" s="64"/>
      <c r="B617" s="64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</row>
    <row r="618" spans="1:14" ht="12.75" x14ac:dyDescent="0.2">
      <c r="A618" s="64"/>
      <c r="B618" s="64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</row>
    <row r="619" spans="1:14" ht="12.75" x14ac:dyDescent="0.2">
      <c r="A619" s="64"/>
      <c r="B619" s="64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</row>
    <row r="620" spans="1:14" ht="12.75" x14ac:dyDescent="0.2">
      <c r="A620" s="64"/>
      <c r="B620" s="64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</row>
    <row r="621" spans="1:14" ht="12.75" x14ac:dyDescent="0.2">
      <c r="A621" s="64"/>
      <c r="B621" s="64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</row>
    <row r="622" spans="1:14" ht="12.75" x14ac:dyDescent="0.2">
      <c r="A622" s="64"/>
      <c r="B622" s="64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</row>
    <row r="623" spans="1:14" ht="12.75" x14ac:dyDescent="0.2">
      <c r="A623" s="64"/>
      <c r="B623" s="64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</row>
    <row r="624" spans="1:14" ht="12.75" x14ac:dyDescent="0.2">
      <c r="A624" s="64"/>
      <c r="B624" s="64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</row>
    <row r="625" spans="1:14" ht="12.75" x14ac:dyDescent="0.2">
      <c r="A625" s="64"/>
      <c r="B625" s="64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</row>
    <row r="626" spans="1:14" ht="12.75" x14ac:dyDescent="0.2">
      <c r="A626" s="64"/>
      <c r="B626" s="64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</row>
    <row r="627" spans="1:14" ht="12.75" x14ac:dyDescent="0.2">
      <c r="A627" s="64"/>
      <c r="B627" s="64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</row>
    <row r="628" spans="1:14" ht="12.75" x14ac:dyDescent="0.2">
      <c r="A628" s="64"/>
      <c r="B628" s="64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</row>
    <row r="629" spans="1:14" ht="12.75" x14ac:dyDescent="0.2">
      <c r="A629" s="64"/>
      <c r="B629" s="64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</row>
    <row r="630" spans="1:14" ht="12.75" x14ac:dyDescent="0.2">
      <c r="A630" s="64"/>
      <c r="B630" s="64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</row>
    <row r="631" spans="1:14" ht="12.75" x14ac:dyDescent="0.2">
      <c r="A631" s="64"/>
      <c r="B631" s="64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</row>
    <row r="632" spans="1:14" ht="12.75" x14ac:dyDescent="0.2">
      <c r="A632" s="64"/>
      <c r="B632" s="64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</row>
    <row r="633" spans="1:14" ht="12.75" x14ac:dyDescent="0.2">
      <c r="A633" s="64"/>
      <c r="B633" s="64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</row>
    <row r="634" spans="1:14" ht="12.75" x14ac:dyDescent="0.2">
      <c r="A634" s="64"/>
      <c r="B634" s="64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</row>
    <row r="635" spans="1:14" ht="12.75" x14ac:dyDescent="0.2">
      <c r="A635" s="64"/>
      <c r="B635" s="64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</row>
    <row r="636" spans="1:14" ht="12.75" x14ac:dyDescent="0.2">
      <c r="A636" s="64"/>
      <c r="B636" s="64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</row>
    <row r="637" spans="1:14" ht="12.75" x14ac:dyDescent="0.2">
      <c r="A637" s="64"/>
      <c r="B637" s="64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</row>
    <row r="638" spans="1:14" ht="12.75" x14ac:dyDescent="0.2">
      <c r="A638" s="64"/>
      <c r="B638" s="64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</row>
    <row r="639" spans="1:14" ht="12.75" x14ac:dyDescent="0.2">
      <c r="A639" s="64"/>
      <c r="B639" s="64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</row>
    <row r="640" spans="1:14" ht="12.75" x14ac:dyDescent="0.2">
      <c r="A640" s="64"/>
      <c r="B640" s="64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</row>
    <row r="641" spans="1:14" ht="12.75" x14ac:dyDescent="0.2">
      <c r="A641" s="64"/>
      <c r="B641" s="64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</row>
    <row r="642" spans="1:14" ht="12.75" x14ac:dyDescent="0.2">
      <c r="A642" s="64"/>
      <c r="B642" s="64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</row>
    <row r="643" spans="1:14" ht="12.75" x14ac:dyDescent="0.2">
      <c r="A643" s="64"/>
      <c r="B643" s="64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</row>
    <row r="644" spans="1:14" ht="12.75" x14ac:dyDescent="0.2">
      <c r="A644" s="64"/>
      <c r="B644" s="64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</row>
    <row r="645" spans="1:14" ht="12.75" x14ac:dyDescent="0.2">
      <c r="A645" s="64"/>
      <c r="B645" s="64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</row>
    <row r="646" spans="1:14" ht="12.75" x14ac:dyDescent="0.2">
      <c r="A646" s="64"/>
      <c r="B646" s="64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</row>
    <row r="647" spans="1:14" ht="12.75" x14ac:dyDescent="0.2">
      <c r="A647" s="64"/>
      <c r="B647" s="64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</row>
    <row r="648" spans="1:14" ht="12.75" x14ac:dyDescent="0.2">
      <c r="A648" s="64"/>
      <c r="B648" s="64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</row>
    <row r="649" spans="1:14" ht="12.75" x14ac:dyDescent="0.2">
      <c r="A649" s="64"/>
      <c r="B649" s="64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</row>
    <row r="650" spans="1:14" ht="12.75" x14ac:dyDescent="0.2">
      <c r="A650" s="64"/>
      <c r="B650" s="64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</row>
    <row r="651" spans="1:14" ht="12.75" x14ac:dyDescent="0.2">
      <c r="A651" s="64"/>
      <c r="B651" s="64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</row>
    <row r="652" spans="1:14" ht="12.75" x14ac:dyDescent="0.2">
      <c r="A652" s="64"/>
      <c r="B652" s="64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</row>
    <row r="653" spans="1:14" ht="12.75" x14ac:dyDescent="0.2">
      <c r="A653" s="64"/>
      <c r="B653" s="64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</row>
    <row r="654" spans="1:14" ht="12.75" x14ac:dyDescent="0.2">
      <c r="A654" s="64"/>
      <c r="B654" s="64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</row>
    <row r="655" spans="1:14" ht="12.75" x14ac:dyDescent="0.2">
      <c r="A655" s="64"/>
      <c r="B655" s="64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</row>
    <row r="656" spans="1:14" ht="12.75" x14ac:dyDescent="0.2">
      <c r="A656" s="64"/>
      <c r="B656" s="64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</row>
    <row r="657" spans="1:14" ht="12.75" x14ac:dyDescent="0.2">
      <c r="A657" s="64"/>
      <c r="B657" s="64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</row>
    <row r="658" spans="1:14" ht="12.75" x14ac:dyDescent="0.2">
      <c r="A658" s="64"/>
      <c r="B658" s="64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</row>
    <row r="659" spans="1:14" ht="12.75" x14ac:dyDescent="0.2">
      <c r="A659" s="64"/>
      <c r="B659" s="64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</row>
    <row r="660" spans="1:14" ht="12.75" x14ac:dyDescent="0.2">
      <c r="A660" s="64"/>
      <c r="B660" s="64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</row>
    <row r="661" spans="1:14" ht="12.75" x14ac:dyDescent="0.2">
      <c r="A661" s="64"/>
      <c r="B661" s="64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</row>
    <row r="662" spans="1:14" ht="12.75" x14ac:dyDescent="0.2">
      <c r="A662" s="64"/>
      <c r="B662" s="64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</row>
    <row r="663" spans="1:14" ht="12.75" x14ac:dyDescent="0.2">
      <c r="A663" s="64"/>
      <c r="B663" s="64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</row>
    <row r="664" spans="1:14" ht="12.75" x14ac:dyDescent="0.2">
      <c r="A664" s="64"/>
      <c r="B664" s="64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</row>
    <row r="665" spans="1:14" ht="12.75" x14ac:dyDescent="0.2">
      <c r="A665" s="64"/>
      <c r="B665" s="64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</row>
    <row r="666" spans="1:14" ht="12.75" x14ac:dyDescent="0.2">
      <c r="A666" s="64"/>
      <c r="B666" s="64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</row>
    <row r="667" spans="1:14" ht="12.75" x14ac:dyDescent="0.2">
      <c r="A667" s="64"/>
      <c r="B667" s="64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</row>
    <row r="668" spans="1:14" ht="12.75" x14ac:dyDescent="0.2">
      <c r="A668" s="64"/>
      <c r="B668" s="64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</row>
    <row r="669" spans="1:14" ht="12.75" x14ac:dyDescent="0.2">
      <c r="A669" s="64"/>
      <c r="B669" s="64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</row>
    <row r="670" spans="1:14" ht="12.75" x14ac:dyDescent="0.2">
      <c r="A670" s="64"/>
      <c r="B670" s="64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</row>
    <row r="671" spans="1:14" ht="12.75" x14ac:dyDescent="0.2">
      <c r="A671" s="64"/>
      <c r="B671" s="64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</row>
    <row r="672" spans="1:14" ht="12.75" x14ac:dyDescent="0.2">
      <c r="A672" s="64"/>
      <c r="B672" s="64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</row>
    <row r="673" spans="1:14" ht="12.75" x14ac:dyDescent="0.2">
      <c r="A673" s="64"/>
      <c r="B673" s="64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</row>
    <row r="674" spans="1:14" ht="12.75" x14ac:dyDescent="0.2">
      <c r="A674" s="64"/>
      <c r="B674" s="64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</row>
    <row r="675" spans="1:14" ht="12.75" x14ac:dyDescent="0.2">
      <c r="A675" s="64"/>
      <c r="B675" s="64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</row>
    <row r="676" spans="1:14" ht="12.75" x14ac:dyDescent="0.2">
      <c r="A676" s="64"/>
      <c r="B676" s="64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</row>
    <row r="677" spans="1:14" ht="12.75" x14ac:dyDescent="0.2">
      <c r="A677" s="64"/>
      <c r="B677" s="64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</row>
    <row r="678" spans="1:14" ht="12.75" x14ac:dyDescent="0.2">
      <c r="A678" s="64"/>
      <c r="B678" s="64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</row>
    <row r="679" spans="1:14" ht="12.75" x14ac:dyDescent="0.2">
      <c r="A679" s="64"/>
      <c r="B679" s="64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</row>
    <row r="680" spans="1:14" ht="12.75" x14ac:dyDescent="0.2">
      <c r="A680" s="64"/>
      <c r="B680" s="64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</row>
    <row r="681" spans="1:14" ht="12.75" x14ac:dyDescent="0.2">
      <c r="A681" s="64"/>
      <c r="B681" s="64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</row>
    <row r="682" spans="1:14" ht="12.75" x14ac:dyDescent="0.2">
      <c r="A682" s="64"/>
      <c r="B682" s="64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</row>
    <row r="683" spans="1:14" ht="12.75" x14ac:dyDescent="0.2">
      <c r="A683" s="64"/>
      <c r="B683" s="64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</row>
    <row r="684" spans="1:14" ht="12.75" x14ac:dyDescent="0.2">
      <c r="A684" s="64"/>
      <c r="B684" s="64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</row>
    <row r="685" spans="1:14" ht="12.75" x14ac:dyDescent="0.2">
      <c r="A685" s="64"/>
      <c r="B685" s="64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</row>
    <row r="686" spans="1:14" ht="12.75" x14ac:dyDescent="0.2">
      <c r="A686" s="64"/>
      <c r="B686" s="64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</row>
    <row r="687" spans="1:14" ht="12.75" x14ac:dyDescent="0.2">
      <c r="A687" s="64"/>
      <c r="B687" s="64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</row>
    <row r="688" spans="1:14" ht="12.75" x14ac:dyDescent="0.2">
      <c r="A688" s="64"/>
      <c r="B688" s="64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</row>
    <row r="689" spans="1:14" ht="12.75" x14ac:dyDescent="0.2">
      <c r="A689" s="64"/>
      <c r="B689" s="64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</row>
    <row r="690" spans="1:14" ht="12.75" x14ac:dyDescent="0.2">
      <c r="A690" s="64"/>
      <c r="B690" s="64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</row>
    <row r="691" spans="1:14" ht="12.75" x14ac:dyDescent="0.2">
      <c r="A691" s="64"/>
      <c r="B691" s="64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</row>
    <row r="692" spans="1:14" ht="12.75" x14ac:dyDescent="0.2">
      <c r="A692" s="64"/>
      <c r="B692" s="64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</row>
    <row r="693" spans="1:14" ht="12.75" x14ac:dyDescent="0.2">
      <c r="A693" s="64"/>
      <c r="B693" s="64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</row>
    <row r="694" spans="1:14" ht="12.75" x14ac:dyDescent="0.2">
      <c r="A694" s="64"/>
      <c r="B694" s="64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</row>
    <row r="695" spans="1:14" ht="12.75" x14ac:dyDescent="0.2">
      <c r="A695" s="64"/>
      <c r="B695" s="64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</row>
    <row r="696" spans="1:14" ht="12.75" x14ac:dyDescent="0.2">
      <c r="A696" s="64"/>
      <c r="B696" s="64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</row>
    <row r="697" spans="1:14" ht="12.75" x14ac:dyDescent="0.2">
      <c r="A697" s="64"/>
      <c r="B697" s="64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</row>
    <row r="698" spans="1:14" ht="12.75" x14ac:dyDescent="0.2">
      <c r="A698" s="64"/>
      <c r="B698" s="64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</row>
    <row r="699" spans="1:14" ht="12.75" x14ac:dyDescent="0.2">
      <c r="A699" s="64"/>
      <c r="B699" s="64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</row>
    <row r="700" spans="1:14" ht="12.75" x14ac:dyDescent="0.2">
      <c r="A700" s="64"/>
      <c r="B700" s="64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</row>
    <row r="701" spans="1:14" ht="12.75" x14ac:dyDescent="0.2">
      <c r="A701" s="64"/>
      <c r="B701" s="64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</row>
    <row r="702" spans="1:14" ht="12.75" x14ac:dyDescent="0.2">
      <c r="A702" s="64"/>
      <c r="B702" s="64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</row>
    <row r="703" spans="1:14" ht="12.75" x14ac:dyDescent="0.2">
      <c r="A703" s="64"/>
      <c r="B703" s="64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</row>
    <row r="704" spans="1:14" ht="12.75" x14ac:dyDescent="0.2">
      <c r="A704" s="64"/>
      <c r="B704" s="64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</row>
    <row r="705" spans="1:14" ht="12.75" x14ac:dyDescent="0.2">
      <c r="A705" s="64"/>
      <c r="B705" s="64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</row>
    <row r="706" spans="1:14" ht="12.75" x14ac:dyDescent="0.2">
      <c r="A706" s="64"/>
      <c r="B706" s="64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</row>
    <row r="707" spans="1:14" ht="12.75" x14ac:dyDescent="0.2">
      <c r="A707" s="64"/>
      <c r="B707" s="64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</row>
    <row r="708" spans="1:14" ht="12.75" x14ac:dyDescent="0.2">
      <c r="A708" s="64"/>
      <c r="B708" s="64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</row>
    <row r="709" spans="1:14" ht="12.75" x14ac:dyDescent="0.2">
      <c r="A709" s="64"/>
      <c r="B709" s="64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</row>
    <row r="710" spans="1:14" ht="12.75" x14ac:dyDescent="0.2">
      <c r="A710" s="64"/>
      <c r="B710" s="64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</row>
    <row r="711" spans="1:14" ht="12.75" x14ac:dyDescent="0.2">
      <c r="A711" s="64"/>
      <c r="B711" s="64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</row>
    <row r="712" spans="1:14" ht="12.75" x14ac:dyDescent="0.2">
      <c r="A712" s="64"/>
      <c r="B712" s="64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</row>
    <row r="713" spans="1:14" ht="12.75" x14ac:dyDescent="0.2">
      <c r="A713" s="64"/>
      <c r="B713" s="64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</row>
    <row r="714" spans="1:14" ht="12.75" x14ac:dyDescent="0.2">
      <c r="A714" s="64"/>
      <c r="B714" s="64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</row>
    <row r="715" spans="1:14" ht="12.75" x14ac:dyDescent="0.2">
      <c r="A715" s="64"/>
      <c r="B715" s="64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</row>
    <row r="716" spans="1:14" ht="12.75" x14ac:dyDescent="0.2">
      <c r="A716" s="64"/>
      <c r="B716" s="64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</row>
    <row r="717" spans="1:14" ht="12.75" x14ac:dyDescent="0.2">
      <c r="A717" s="64"/>
      <c r="B717" s="64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</row>
    <row r="718" spans="1:14" ht="12.75" x14ac:dyDescent="0.2">
      <c r="A718" s="64"/>
      <c r="B718" s="64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</row>
    <row r="719" spans="1:14" ht="12.75" x14ac:dyDescent="0.2">
      <c r="A719" s="64"/>
      <c r="B719" s="64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</row>
    <row r="720" spans="1:14" ht="12.75" x14ac:dyDescent="0.2">
      <c r="A720" s="64"/>
      <c r="B720" s="64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</row>
    <row r="721" spans="1:14" ht="12.75" x14ac:dyDescent="0.2">
      <c r="A721" s="64"/>
      <c r="B721" s="64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</row>
    <row r="722" spans="1:14" ht="12.75" x14ac:dyDescent="0.2">
      <c r="A722" s="64"/>
      <c r="B722" s="64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</row>
    <row r="723" spans="1:14" ht="12.75" x14ac:dyDescent="0.2">
      <c r="A723" s="64"/>
      <c r="B723" s="64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</row>
    <row r="724" spans="1:14" ht="12.75" x14ac:dyDescent="0.2">
      <c r="A724" s="64"/>
      <c r="B724" s="64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</row>
    <row r="725" spans="1:14" ht="12.75" x14ac:dyDescent="0.2">
      <c r="A725" s="64"/>
      <c r="B725" s="64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</row>
    <row r="726" spans="1:14" ht="12.75" x14ac:dyDescent="0.2">
      <c r="A726" s="64"/>
      <c r="B726" s="64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</row>
    <row r="727" spans="1:14" ht="12.75" x14ac:dyDescent="0.2">
      <c r="A727" s="64"/>
      <c r="B727" s="64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</row>
    <row r="728" spans="1:14" ht="12.75" x14ac:dyDescent="0.2">
      <c r="A728" s="64"/>
      <c r="B728" s="64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</row>
    <row r="729" spans="1:14" ht="12.75" x14ac:dyDescent="0.2">
      <c r="A729" s="64"/>
      <c r="B729" s="64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</row>
    <row r="730" spans="1:14" ht="12.75" x14ac:dyDescent="0.2">
      <c r="A730" s="64"/>
      <c r="B730" s="64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</row>
    <row r="731" spans="1:14" ht="12.75" x14ac:dyDescent="0.2">
      <c r="A731" s="64"/>
      <c r="B731" s="64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</row>
    <row r="732" spans="1:14" ht="12.75" x14ac:dyDescent="0.2">
      <c r="A732" s="64"/>
      <c r="B732" s="64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</row>
    <row r="733" spans="1:14" ht="12.75" x14ac:dyDescent="0.2">
      <c r="A733" s="64"/>
      <c r="B733" s="64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</row>
    <row r="734" spans="1:14" ht="12.75" x14ac:dyDescent="0.2">
      <c r="A734" s="64"/>
      <c r="B734" s="64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</row>
    <row r="735" spans="1:14" ht="12.75" x14ac:dyDescent="0.2">
      <c r="A735" s="64"/>
      <c r="B735" s="64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</row>
    <row r="736" spans="1:14" ht="12.75" x14ac:dyDescent="0.2">
      <c r="A736" s="64"/>
      <c r="B736" s="64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</row>
    <row r="737" spans="1:14" ht="12.75" x14ac:dyDescent="0.2">
      <c r="A737" s="64"/>
      <c r="B737" s="64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</row>
    <row r="738" spans="1:14" ht="12.75" x14ac:dyDescent="0.2">
      <c r="A738" s="64"/>
      <c r="B738" s="64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</row>
    <row r="739" spans="1:14" ht="12.75" x14ac:dyDescent="0.2">
      <c r="A739" s="64"/>
      <c r="B739" s="64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</row>
    <row r="740" spans="1:14" ht="12.75" x14ac:dyDescent="0.2">
      <c r="A740" s="64"/>
      <c r="B740" s="64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</row>
    <row r="741" spans="1:14" ht="12.75" x14ac:dyDescent="0.2">
      <c r="A741" s="64"/>
      <c r="B741" s="64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</row>
    <row r="742" spans="1:14" ht="12.75" x14ac:dyDescent="0.2">
      <c r="A742" s="64"/>
      <c r="B742" s="64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</row>
    <row r="743" spans="1:14" ht="12.75" x14ac:dyDescent="0.2">
      <c r="A743" s="64"/>
      <c r="B743" s="64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</row>
    <row r="744" spans="1:14" ht="12.75" x14ac:dyDescent="0.2">
      <c r="A744" s="64"/>
      <c r="B744" s="64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</row>
    <row r="745" spans="1:14" ht="12.75" x14ac:dyDescent="0.2">
      <c r="A745" s="64"/>
      <c r="B745" s="64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</row>
    <row r="746" spans="1:14" ht="12.75" x14ac:dyDescent="0.2">
      <c r="A746" s="64"/>
      <c r="B746" s="64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</row>
    <row r="747" spans="1:14" ht="12.75" x14ac:dyDescent="0.2">
      <c r="A747" s="64"/>
      <c r="B747" s="64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</row>
    <row r="748" spans="1:14" ht="12.75" x14ac:dyDescent="0.2">
      <c r="A748" s="64"/>
      <c r="B748" s="64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</row>
    <row r="749" spans="1:14" ht="12.75" x14ac:dyDescent="0.2">
      <c r="A749" s="64"/>
      <c r="B749" s="64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</row>
    <row r="750" spans="1:14" ht="12.75" x14ac:dyDescent="0.2">
      <c r="A750" s="64"/>
      <c r="B750" s="64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</row>
    <row r="751" spans="1:14" ht="12.75" x14ac:dyDescent="0.2">
      <c r="A751" s="64"/>
      <c r="B751" s="64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</row>
    <row r="752" spans="1:14" ht="12.75" x14ac:dyDescent="0.2">
      <c r="A752" s="64"/>
      <c r="B752" s="64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</row>
    <row r="753" spans="1:14" ht="12.75" x14ac:dyDescent="0.2">
      <c r="A753" s="64"/>
      <c r="B753" s="64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</row>
    <row r="754" spans="1:14" ht="12.75" x14ac:dyDescent="0.2">
      <c r="A754" s="64"/>
      <c r="B754" s="64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</row>
    <row r="755" spans="1:14" ht="12.75" x14ac:dyDescent="0.2">
      <c r="A755" s="64"/>
      <c r="B755" s="64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</row>
    <row r="756" spans="1:14" ht="12.75" x14ac:dyDescent="0.2">
      <c r="A756" s="64"/>
      <c r="B756" s="64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</row>
    <row r="757" spans="1:14" ht="12.75" x14ac:dyDescent="0.2">
      <c r="A757" s="64"/>
      <c r="B757" s="64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</row>
    <row r="758" spans="1:14" ht="12.75" x14ac:dyDescent="0.2">
      <c r="A758" s="64"/>
      <c r="B758" s="64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</row>
    <row r="759" spans="1:14" ht="12.75" x14ac:dyDescent="0.2">
      <c r="A759" s="64"/>
      <c r="B759" s="64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</row>
    <row r="760" spans="1:14" ht="12.75" x14ac:dyDescent="0.2">
      <c r="A760" s="64"/>
      <c r="B760" s="64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</row>
    <row r="761" spans="1:14" ht="12.75" x14ac:dyDescent="0.2">
      <c r="A761" s="64"/>
      <c r="B761" s="64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</row>
    <row r="762" spans="1:14" ht="12.75" x14ac:dyDescent="0.2">
      <c r="A762" s="64"/>
      <c r="B762" s="64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</row>
    <row r="763" spans="1:14" ht="12.75" x14ac:dyDescent="0.2">
      <c r="A763" s="64"/>
      <c r="B763" s="64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</row>
    <row r="764" spans="1:14" ht="12.75" x14ac:dyDescent="0.2">
      <c r="A764" s="64"/>
      <c r="B764" s="64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</row>
    <row r="765" spans="1:14" ht="12.75" x14ac:dyDescent="0.2">
      <c r="A765" s="64"/>
      <c r="B765" s="64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</row>
    <row r="766" spans="1:14" ht="12.75" x14ac:dyDescent="0.2">
      <c r="A766" s="64"/>
      <c r="B766" s="64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</row>
    <row r="767" spans="1:14" ht="12.75" x14ac:dyDescent="0.2">
      <c r="A767" s="64"/>
      <c r="B767" s="64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</row>
    <row r="768" spans="1:14" ht="12.75" x14ac:dyDescent="0.2">
      <c r="A768" s="64"/>
      <c r="B768" s="64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</row>
    <row r="769" spans="1:14" ht="12.75" x14ac:dyDescent="0.2">
      <c r="A769" s="64"/>
      <c r="B769" s="64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</row>
    <row r="770" spans="1:14" ht="12.75" x14ac:dyDescent="0.2">
      <c r="A770" s="64"/>
      <c r="B770" s="64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</row>
    <row r="771" spans="1:14" ht="12.75" x14ac:dyDescent="0.2">
      <c r="A771" s="64"/>
      <c r="B771" s="64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</row>
    <row r="772" spans="1:14" ht="12.75" x14ac:dyDescent="0.2">
      <c r="A772" s="64"/>
      <c r="B772" s="64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</row>
    <row r="773" spans="1:14" ht="12.75" x14ac:dyDescent="0.2">
      <c r="A773" s="64"/>
      <c r="B773" s="64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</row>
    <row r="774" spans="1:14" ht="12.75" x14ac:dyDescent="0.2">
      <c r="A774" s="64"/>
      <c r="B774" s="64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</row>
    <row r="775" spans="1:14" ht="12.75" x14ac:dyDescent="0.2">
      <c r="A775" s="64"/>
      <c r="B775" s="64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</row>
    <row r="776" spans="1:14" ht="12.75" x14ac:dyDescent="0.2">
      <c r="A776" s="64"/>
      <c r="B776" s="64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</row>
    <row r="777" spans="1:14" ht="12.75" x14ac:dyDescent="0.2">
      <c r="A777" s="64"/>
      <c r="B777" s="64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</row>
    <row r="778" spans="1:14" ht="12.75" x14ac:dyDescent="0.2">
      <c r="A778" s="64"/>
      <c r="B778" s="64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</row>
    <row r="779" spans="1:14" ht="12.75" x14ac:dyDescent="0.2">
      <c r="A779" s="64"/>
      <c r="B779" s="64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</row>
    <row r="780" spans="1:14" ht="12.75" x14ac:dyDescent="0.2">
      <c r="A780" s="64"/>
      <c r="B780" s="64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</row>
    <row r="781" spans="1:14" ht="12.75" x14ac:dyDescent="0.2">
      <c r="A781" s="64"/>
      <c r="B781" s="64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</row>
    <row r="782" spans="1:14" ht="12.75" x14ac:dyDescent="0.2">
      <c r="A782" s="64"/>
      <c r="B782" s="64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</row>
    <row r="783" spans="1:14" ht="12.75" x14ac:dyDescent="0.2">
      <c r="A783" s="64"/>
      <c r="B783" s="64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</row>
    <row r="784" spans="1:14" ht="12.75" x14ac:dyDescent="0.2">
      <c r="A784" s="64"/>
      <c r="B784" s="64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</row>
    <row r="785" spans="1:14" ht="12.75" x14ac:dyDescent="0.2">
      <c r="A785" s="64"/>
      <c r="B785" s="64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</row>
    <row r="786" spans="1:14" ht="12.75" x14ac:dyDescent="0.2">
      <c r="A786" s="64"/>
      <c r="B786" s="64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</row>
    <row r="787" spans="1:14" ht="12.75" x14ac:dyDescent="0.2">
      <c r="A787" s="64"/>
      <c r="B787" s="64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</row>
    <row r="788" spans="1:14" ht="12.75" x14ac:dyDescent="0.2">
      <c r="A788" s="64"/>
      <c r="B788" s="64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</row>
    <row r="789" spans="1:14" ht="12.75" x14ac:dyDescent="0.2">
      <c r="A789" s="64"/>
      <c r="B789" s="64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</row>
    <row r="790" spans="1:14" ht="12.75" x14ac:dyDescent="0.2">
      <c r="A790" s="64"/>
      <c r="B790" s="64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</row>
    <row r="791" spans="1:14" ht="12.75" x14ac:dyDescent="0.2">
      <c r="A791" s="64"/>
      <c r="B791" s="64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</row>
    <row r="792" spans="1:14" ht="12.75" x14ac:dyDescent="0.2">
      <c r="A792" s="64"/>
      <c r="B792" s="64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</row>
    <row r="793" spans="1:14" ht="12.75" x14ac:dyDescent="0.2">
      <c r="A793" s="64"/>
      <c r="B793" s="64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</row>
    <row r="794" spans="1:14" ht="12.75" x14ac:dyDescent="0.2">
      <c r="A794" s="64"/>
      <c r="B794" s="64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</row>
    <row r="795" spans="1:14" ht="12.75" x14ac:dyDescent="0.2">
      <c r="A795" s="64"/>
      <c r="B795" s="64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</row>
    <row r="796" spans="1:14" ht="12.75" x14ac:dyDescent="0.2">
      <c r="A796" s="64"/>
      <c r="B796" s="64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</row>
    <row r="797" spans="1:14" ht="12.75" x14ac:dyDescent="0.2">
      <c r="A797" s="64"/>
      <c r="B797" s="64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</row>
    <row r="798" spans="1:14" ht="12.75" x14ac:dyDescent="0.2">
      <c r="A798" s="64"/>
      <c r="B798" s="64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</row>
    <row r="799" spans="1:14" ht="12.75" x14ac:dyDescent="0.2">
      <c r="A799" s="64"/>
      <c r="B799" s="64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</row>
    <row r="800" spans="1:14" ht="12.75" x14ac:dyDescent="0.2">
      <c r="A800" s="64"/>
      <c r="B800" s="64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</row>
    <row r="801" spans="1:14" ht="12.75" x14ac:dyDescent="0.2">
      <c r="A801" s="64"/>
      <c r="B801" s="64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</row>
    <row r="802" spans="1:14" ht="12.75" x14ac:dyDescent="0.2">
      <c r="A802" s="64"/>
      <c r="B802" s="64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</row>
    <row r="803" spans="1:14" ht="12.75" x14ac:dyDescent="0.2">
      <c r="A803" s="64"/>
      <c r="B803" s="64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</row>
    <row r="804" spans="1:14" ht="12.75" x14ac:dyDescent="0.2">
      <c r="A804" s="64"/>
      <c r="B804" s="64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</row>
    <row r="805" spans="1:14" ht="12.75" x14ac:dyDescent="0.2">
      <c r="A805" s="64"/>
      <c r="B805" s="64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</row>
    <row r="806" spans="1:14" ht="12.75" x14ac:dyDescent="0.2">
      <c r="A806" s="64"/>
      <c r="B806" s="64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</row>
    <row r="807" spans="1:14" ht="12.75" x14ac:dyDescent="0.2">
      <c r="A807" s="64"/>
      <c r="B807" s="64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</row>
    <row r="808" spans="1:14" ht="12.75" x14ac:dyDescent="0.2">
      <c r="A808" s="64"/>
      <c r="B808" s="64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</row>
    <row r="809" spans="1:14" ht="12.75" x14ac:dyDescent="0.2">
      <c r="A809" s="64"/>
      <c r="B809" s="64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</row>
    <row r="810" spans="1:14" ht="12.75" x14ac:dyDescent="0.2">
      <c r="A810" s="64"/>
      <c r="B810" s="64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</row>
    <row r="811" spans="1:14" ht="12.75" x14ac:dyDescent="0.2">
      <c r="A811" s="64"/>
      <c r="B811" s="64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</row>
    <row r="812" spans="1:14" ht="12.75" x14ac:dyDescent="0.2">
      <c r="A812" s="64"/>
      <c r="B812" s="64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</row>
    <row r="813" spans="1:14" ht="12.75" x14ac:dyDescent="0.2">
      <c r="A813" s="64"/>
      <c r="B813" s="64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</row>
    <row r="814" spans="1:14" ht="12.75" x14ac:dyDescent="0.2">
      <c r="A814" s="64"/>
      <c r="B814" s="64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</row>
    <row r="815" spans="1:14" ht="12.75" x14ac:dyDescent="0.2">
      <c r="A815" s="64"/>
      <c r="B815" s="64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</row>
    <row r="816" spans="1:14" ht="12.75" x14ac:dyDescent="0.2">
      <c r="A816" s="64"/>
      <c r="B816" s="64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</row>
    <row r="817" spans="1:14" ht="12.75" x14ac:dyDescent="0.2">
      <c r="A817" s="64"/>
      <c r="B817" s="64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</row>
    <row r="818" spans="1:14" ht="12.75" x14ac:dyDescent="0.2">
      <c r="A818" s="64"/>
      <c r="B818" s="64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</row>
    <row r="819" spans="1:14" ht="12.75" x14ac:dyDescent="0.2">
      <c r="A819" s="64"/>
      <c r="B819" s="64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</row>
    <row r="820" spans="1:14" ht="12.75" x14ac:dyDescent="0.2">
      <c r="A820" s="64"/>
      <c r="B820" s="64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</row>
    <row r="821" spans="1:14" ht="12.75" x14ac:dyDescent="0.2">
      <c r="A821" s="64"/>
      <c r="B821" s="64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</row>
    <row r="822" spans="1:14" ht="12.75" x14ac:dyDescent="0.2">
      <c r="A822" s="64"/>
      <c r="B822" s="64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</row>
    <row r="823" spans="1:14" ht="12.75" x14ac:dyDescent="0.2">
      <c r="A823" s="64"/>
      <c r="B823" s="64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</row>
    <row r="824" spans="1:14" ht="12.75" x14ac:dyDescent="0.2">
      <c r="A824" s="64"/>
      <c r="B824" s="64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</row>
    <row r="825" spans="1:14" ht="12.75" x14ac:dyDescent="0.2">
      <c r="A825" s="64"/>
      <c r="B825" s="64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</row>
    <row r="826" spans="1:14" ht="12.75" x14ac:dyDescent="0.2">
      <c r="A826" s="64"/>
      <c r="B826" s="64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</row>
    <row r="827" spans="1:14" ht="12.75" x14ac:dyDescent="0.2">
      <c r="A827" s="64"/>
      <c r="B827" s="64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</row>
    <row r="828" spans="1:14" ht="12.75" x14ac:dyDescent="0.2">
      <c r="A828" s="64"/>
      <c r="B828" s="64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</row>
    <row r="829" spans="1:14" ht="12.75" x14ac:dyDescent="0.2">
      <c r="A829" s="64"/>
      <c r="B829" s="64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</row>
    <row r="830" spans="1:14" ht="12.75" x14ac:dyDescent="0.2">
      <c r="A830" s="64"/>
      <c r="B830" s="64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</row>
    <row r="831" spans="1:14" ht="12.75" x14ac:dyDescent="0.2">
      <c r="A831" s="64"/>
      <c r="B831" s="64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</row>
    <row r="832" spans="1:14" ht="12.75" x14ac:dyDescent="0.2">
      <c r="A832" s="64"/>
      <c r="B832" s="64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</row>
    <row r="833" spans="1:14" ht="12.75" x14ac:dyDescent="0.2">
      <c r="A833" s="64"/>
      <c r="B833" s="64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</row>
    <row r="834" spans="1:14" ht="12.75" x14ac:dyDescent="0.2">
      <c r="A834" s="64"/>
      <c r="B834" s="64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</row>
    <row r="835" spans="1:14" ht="12.75" x14ac:dyDescent="0.2">
      <c r="A835" s="64"/>
      <c r="B835" s="64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</row>
    <row r="836" spans="1:14" ht="12.75" x14ac:dyDescent="0.2">
      <c r="A836" s="64"/>
      <c r="B836" s="64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</row>
    <row r="837" spans="1:14" ht="12.75" x14ac:dyDescent="0.2">
      <c r="A837" s="64"/>
      <c r="B837" s="64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</row>
    <row r="838" spans="1:14" ht="12.75" x14ac:dyDescent="0.2">
      <c r="A838" s="64"/>
      <c r="B838" s="64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</row>
    <row r="839" spans="1:14" ht="12.75" x14ac:dyDescent="0.2">
      <c r="A839" s="64"/>
      <c r="B839" s="64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</row>
    <row r="840" spans="1:14" ht="12.75" x14ac:dyDescent="0.2">
      <c r="A840" s="64"/>
      <c r="B840" s="64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</row>
    <row r="841" spans="1:14" ht="12.75" x14ac:dyDescent="0.2">
      <c r="A841" s="64"/>
      <c r="B841" s="64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</row>
    <row r="842" spans="1:14" ht="12.75" x14ac:dyDescent="0.2">
      <c r="A842" s="64"/>
      <c r="B842" s="64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</row>
    <row r="843" spans="1:14" ht="12.75" x14ac:dyDescent="0.2">
      <c r="A843" s="64"/>
      <c r="B843" s="64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</row>
    <row r="844" spans="1:14" ht="12.75" x14ac:dyDescent="0.2">
      <c r="A844" s="64"/>
      <c r="B844" s="64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</row>
    <row r="845" spans="1:14" ht="12.75" x14ac:dyDescent="0.2">
      <c r="A845" s="64"/>
      <c r="B845" s="64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</row>
    <row r="846" spans="1:14" ht="12.75" x14ac:dyDescent="0.2">
      <c r="A846" s="64"/>
      <c r="B846" s="64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</row>
    <row r="847" spans="1:14" ht="12.75" x14ac:dyDescent="0.2">
      <c r="A847" s="64"/>
      <c r="B847" s="64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</row>
    <row r="848" spans="1:14" ht="12.75" x14ac:dyDescent="0.2">
      <c r="A848" s="64"/>
      <c r="B848" s="64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</row>
    <row r="849" spans="1:14" ht="12.75" x14ac:dyDescent="0.2">
      <c r="A849" s="64"/>
      <c r="B849" s="64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</row>
    <row r="850" spans="1:14" ht="12.75" x14ac:dyDescent="0.2">
      <c r="A850" s="64"/>
      <c r="B850" s="64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</row>
    <row r="851" spans="1:14" ht="12.75" x14ac:dyDescent="0.2">
      <c r="A851" s="64"/>
      <c r="B851" s="64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</row>
    <row r="852" spans="1:14" ht="12.75" x14ac:dyDescent="0.2">
      <c r="A852" s="64"/>
      <c r="B852" s="64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</row>
    <row r="853" spans="1:14" ht="12.75" x14ac:dyDescent="0.2">
      <c r="A853" s="64"/>
      <c r="B853" s="64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</row>
    <row r="854" spans="1:14" ht="12.75" x14ac:dyDescent="0.2">
      <c r="A854" s="64"/>
      <c r="B854" s="64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</row>
    <row r="855" spans="1:14" ht="12.75" x14ac:dyDescent="0.2">
      <c r="A855" s="64"/>
      <c r="B855" s="64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</row>
    <row r="856" spans="1:14" ht="12.75" x14ac:dyDescent="0.2">
      <c r="A856" s="64"/>
      <c r="B856" s="64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</row>
    <row r="857" spans="1:14" ht="12.75" x14ac:dyDescent="0.2">
      <c r="A857" s="64"/>
      <c r="B857" s="64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</row>
    <row r="858" spans="1:14" ht="12.75" x14ac:dyDescent="0.2">
      <c r="A858" s="64"/>
      <c r="B858" s="64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</row>
    <row r="859" spans="1:14" ht="12.75" x14ac:dyDescent="0.2">
      <c r="A859" s="64"/>
      <c r="B859" s="64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</row>
    <row r="860" spans="1:14" ht="12.75" x14ac:dyDescent="0.2">
      <c r="A860" s="64"/>
      <c r="B860" s="64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</row>
    <row r="861" spans="1:14" ht="12.75" x14ac:dyDescent="0.2">
      <c r="A861" s="64"/>
      <c r="B861" s="64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</row>
    <row r="862" spans="1:14" ht="12.75" x14ac:dyDescent="0.2">
      <c r="A862" s="64"/>
      <c r="B862" s="64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</row>
    <row r="863" spans="1:14" ht="12.75" x14ac:dyDescent="0.2">
      <c r="A863" s="64"/>
      <c r="B863" s="64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</row>
    <row r="864" spans="1:14" ht="12.75" x14ac:dyDescent="0.2">
      <c r="A864" s="64"/>
      <c r="B864" s="64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</row>
    <row r="865" spans="1:14" ht="12.75" x14ac:dyDescent="0.2">
      <c r="A865" s="64"/>
      <c r="B865" s="64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</row>
    <row r="866" spans="1:14" ht="12.75" x14ac:dyDescent="0.2">
      <c r="A866" s="64"/>
      <c r="B866" s="64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</row>
    <row r="867" spans="1:14" ht="12.75" x14ac:dyDescent="0.2">
      <c r="A867" s="64"/>
      <c r="B867" s="64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</row>
    <row r="868" spans="1:14" ht="12.75" x14ac:dyDescent="0.2">
      <c r="A868" s="64"/>
      <c r="B868" s="64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</row>
    <row r="869" spans="1:14" ht="12.75" x14ac:dyDescent="0.2">
      <c r="A869" s="64"/>
      <c r="B869" s="64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</row>
    <row r="870" spans="1:14" ht="12.75" x14ac:dyDescent="0.2">
      <c r="A870" s="64"/>
      <c r="B870" s="64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</row>
    <row r="871" spans="1:14" ht="12.75" x14ac:dyDescent="0.2">
      <c r="A871" s="64"/>
      <c r="B871" s="64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</row>
    <row r="872" spans="1:14" ht="12.75" x14ac:dyDescent="0.2">
      <c r="A872" s="64"/>
      <c r="B872" s="64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</row>
    <row r="873" spans="1:14" ht="12.75" x14ac:dyDescent="0.2">
      <c r="A873" s="64"/>
      <c r="B873" s="64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</row>
    <row r="874" spans="1:14" ht="12.75" x14ac:dyDescent="0.2">
      <c r="A874" s="64"/>
      <c r="B874" s="64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</row>
    <row r="875" spans="1:14" ht="12.75" x14ac:dyDescent="0.2">
      <c r="A875" s="64"/>
      <c r="B875" s="64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</row>
    <row r="876" spans="1:14" ht="12.75" x14ac:dyDescent="0.2">
      <c r="A876" s="64"/>
      <c r="B876" s="64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</row>
    <row r="877" spans="1:14" ht="12.75" x14ac:dyDescent="0.2">
      <c r="A877" s="64"/>
      <c r="B877" s="64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</row>
    <row r="878" spans="1:14" ht="12.75" x14ac:dyDescent="0.2">
      <c r="A878" s="64"/>
      <c r="B878" s="64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</row>
    <row r="879" spans="1:14" ht="12.75" x14ac:dyDescent="0.2">
      <c r="A879" s="64"/>
      <c r="B879" s="64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</row>
    <row r="880" spans="1:14" ht="12.75" x14ac:dyDescent="0.2">
      <c r="A880" s="64"/>
      <c r="B880" s="64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</row>
    <row r="881" spans="1:14" ht="12.75" x14ac:dyDescent="0.2">
      <c r="A881" s="64"/>
      <c r="B881" s="64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</row>
    <row r="882" spans="1:14" ht="12.75" x14ac:dyDescent="0.2">
      <c r="A882" s="64"/>
      <c r="B882" s="64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</row>
    <row r="883" spans="1:14" ht="12.75" x14ac:dyDescent="0.2">
      <c r="A883" s="64"/>
      <c r="B883" s="64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</row>
    <row r="884" spans="1:14" ht="12.75" x14ac:dyDescent="0.2">
      <c r="A884" s="64"/>
      <c r="B884" s="64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</row>
    <row r="885" spans="1:14" ht="12.75" x14ac:dyDescent="0.2">
      <c r="A885" s="64"/>
      <c r="B885" s="64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</row>
    <row r="886" spans="1:14" ht="12.75" x14ac:dyDescent="0.2">
      <c r="A886" s="64"/>
      <c r="B886" s="64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</row>
    <row r="887" spans="1:14" ht="12.75" x14ac:dyDescent="0.2">
      <c r="A887" s="64"/>
      <c r="B887" s="64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</row>
    <row r="888" spans="1:14" ht="12.75" x14ac:dyDescent="0.2">
      <c r="A888" s="64"/>
      <c r="B888" s="64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</row>
    <row r="889" spans="1:14" ht="12.75" x14ac:dyDescent="0.2">
      <c r="A889" s="64"/>
      <c r="B889" s="64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</row>
    <row r="890" spans="1:14" ht="12.75" x14ac:dyDescent="0.2">
      <c r="A890" s="64"/>
      <c r="B890" s="64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</row>
    <row r="891" spans="1:14" ht="12.75" x14ac:dyDescent="0.2">
      <c r="A891" s="64"/>
      <c r="B891" s="64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</row>
    <row r="892" spans="1:14" ht="12.75" x14ac:dyDescent="0.2">
      <c r="A892" s="64"/>
      <c r="B892" s="64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</row>
    <row r="893" spans="1:14" ht="12.75" x14ac:dyDescent="0.2">
      <c r="A893" s="64"/>
      <c r="B893" s="64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</row>
    <row r="894" spans="1:14" ht="12.75" x14ac:dyDescent="0.2">
      <c r="A894" s="64"/>
      <c r="B894" s="64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</row>
    <row r="895" spans="1:14" ht="12.75" x14ac:dyDescent="0.2">
      <c r="A895" s="64"/>
      <c r="B895" s="64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</row>
    <row r="896" spans="1:14" ht="12.75" x14ac:dyDescent="0.2">
      <c r="A896" s="64"/>
      <c r="B896" s="64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</row>
    <row r="897" spans="1:14" ht="12.75" x14ac:dyDescent="0.2">
      <c r="A897" s="64"/>
      <c r="B897" s="64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</row>
    <row r="898" spans="1:14" ht="12.75" x14ac:dyDescent="0.2">
      <c r="A898" s="64"/>
      <c r="B898" s="64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</row>
    <row r="899" spans="1:14" ht="12.75" x14ac:dyDescent="0.2">
      <c r="A899" s="64"/>
      <c r="B899" s="64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</row>
    <row r="900" spans="1:14" ht="12.75" x14ac:dyDescent="0.2">
      <c r="A900" s="64"/>
      <c r="B900" s="64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</row>
    <row r="901" spans="1:14" ht="12.75" x14ac:dyDescent="0.2">
      <c r="A901" s="64"/>
      <c r="B901" s="64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</row>
    <row r="902" spans="1:14" ht="12.75" x14ac:dyDescent="0.2">
      <c r="A902" s="64"/>
      <c r="B902" s="64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</row>
    <row r="903" spans="1:14" ht="12.75" x14ac:dyDescent="0.2">
      <c r="A903" s="64"/>
      <c r="B903" s="64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</row>
    <row r="904" spans="1:14" ht="12.75" x14ac:dyDescent="0.2">
      <c r="A904" s="64"/>
      <c r="B904" s="64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</row>
    <row r="905" spans="1:14" ht="12.75" x14ac:dyDescent="0.2">
      <c r="A905" s="64"/>
      <c r="B905" s="64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</row>
    <row r="906" spans="1:14" ht="12.75" x14ac:dyDescent="0.2">
      <c r="A906" s="64"/>
      <c r="B906" s="64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</row>
    <row r="907" spans="1:14" ht="12.75" x14ac:dyDescent="0.2">
      <c r="A907" s="64"/>
      <c r="B907" s="64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</row>
    <row r="908" spans="1:14" ht="12.75" x14ac:dyDescent="0.2">
      <c r="A908" s="64"/>
      <c r="B908" s="64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</row>
    <row r="909" spans="1:14" ht="12.75" x14ac:dyDescent="0.2">
      <c r="A909" s="64"/>
      <c r="B909" s="64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</row>
    <row r="910" spans="1:14" ht="12.75" x14ac:dyDescent="0.2">
      <c r="A910" s="64"/>
      <c r="B910" s="64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</row>
    <row r="911" spans="1:14" ht="12.75" x14ac:dyDescent="0.2">
      <c r="A911" s="64"/>
      <c r="B911" s="64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</row>
    <row r="912" spans="1:14" ht="12.75" x14ac:dyDescent="0.2">
      <c r="A912" s="64"/>
      <c r="B912" s="64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</row>
    <row r="913" spans="1:14" ht="12.75" x14ac:dyDescent="0.2">
      <c r="A913" s="64"/>
      <c r="B913" s="64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</row>
    <row r="914" spans="1:14" ht="12.75" x14ac:dyDescent="0.2">
      <c r="A914" s="64"/>
      <c r="B914" s="64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</row>
    <row r="915" spans="1:14" ht="12.75" x14ac:dyDescent="0.2">
      <c r="A915" s="64"/>
      <c r="B915" s="64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</row>
    <row r="916" spans="1:14" ht="12.75" x14ac:dyDescent="0.2">
      <c r="A916" s="64"/>
      <c r="B916" s="64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</row>
    <row r="917" spans="1:14" ht="12.75" x14ac:dyDescent="0.2">
      <c r="A917" s="64"/>
      <c r="B917" s="64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</row>
    <row r="918" spans="1:14" ht="12.75" x14ac:dyDescent="0.2">
      <c r="A918" s="64"/>
      <c r="B918" s="64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</row>
    <row r="919" spans="1:14" ht="12.75" x14ac:dyDescent="0.2">
      <c r="A919" s="64"/>
      <c r="B919" s="64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</row>
    <row r="920" spans="1:14" ht="12.75" x14ac:dyDescent="0.2">
      <c r="A920" s="64"/>
      <c r="B920" s="64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</row>
    <row r="921" spans="1:14" ht="12.75" x14ac:dyDescent="0.2">
      <c r="A921" s="64"/>
      <c r="B921" s="64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</row>
    <row r="922" spans="1:14" ht="12.75" x14ac:dyDescent="0.2">
      <c r="A922" s="64"/>
      <c r="B922" s="64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</row>
    <row r="923" spans="1:14" ht="12.75" x14ac:dyDescent="0.2">
      <c r="A923" s="64"/>
      <c r="B923" s="64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</row>
    <row r="924" spans="1:14" ht="12.75" x14ac:dyDescent="0.2">
      <c r="A924" s="64"/>
      <c r="B924" s="64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</row>
    <row r="925" spans="1:14" ht="12.75" x14ac:dyDescent="0.2">
      <c r="A925" s="64"/>
      <c r="B925" s="64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</row>
    <row r="926" spans="1:14" ht="12.75" x14ac:dyDescent="0.2">
      <c r="A926" s="64"/>
      <c r="B926" s="64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</row>
    <row r="927" spans="1:14" ht="12.75" x14ac:dyDescent="0.2">
      <c r="A927" s="64"/>
      <c r="B927" s="64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</row>
    <row r="928" spans="1:14" ht="12.75" x14ac:dyDescent="0.2">
      <c r="A928" s="64"/>
      <c r="B928" s="64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</row>
    <row r="929" spans="1:14" ht="12.75" x14ac:dyDescent="0.2">
      <c r="A929" s="64"/>
      <c r="B929" s="64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</row>
    <row r="930" spans="1:14" ht="12.75" x14ac:dyDescent="0.2">
      <c r="A930" s="64"/>
      <c r="B930" s="64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</row>
    <row r="931" spans="1:14" ht="12.75" x14ac:dyDescent="0.2">
      <c r="A931" s="64"/>
      <c r="B931" s="64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</row>
    <row r="932" spans="1:14" ht="12.75" x14ac:dyDescent="0.2">
      <c r="A932" s="64"/>
      <c r="B932" s="64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</row>
    <row r="933" spans="1:14" ht="12.75" x14ac:dyDescent="0.2">
      <c r="A933" s="64"/>
      <c r="B933" s="64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</row>
    <row r="934" spans="1:14" ht="12.75" x14ac:dyDescent="0.2">
      <c r="A934" s="64"/>
      <c r="B934" s="64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</row>
    <row r="935" spans="1:14" ht="12.75" x14ac:dyDescent="0.2">
      <c r="A935" s="64"/>
      <c r="B935" s="64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</row>
    <row r="936" spans="1:14" ht="12.75" x14ac:dyDescent="0.2">
      <c r="A936" s="64"/>
      <c r="B936" s="64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</row>
    <row r="937" spans="1:14" ht="12.75" x14ac:dyDescent="0.2">
      <c r="A937" s="64"/>
      <c r="B937" s="64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</row>
    <row r="938" spans="1:14" ht="12.75" x14ac:dyDescent="0.2">
      <c r="A938" s="64"/>
      <c r="B938" s="64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</row>
    <row r="939" spans="1:14" ht="12.75" x14ac:dyDescent="0.2">
      <c r="A939" s="64"/>
      <c r="B939" s="64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</row>
    <row r="940" spans="1:14" ht="12.75" x14ac:dyDescent="0.2">
      <c r="A940" s="64"/>
      <c r="B940" s="64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</row>
    <row r="941" spans="1:14" ht="12.75" x14ac:dyDescent="0.2">
      <c r="A941" s="64"/>
      <c r="B941" s="64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</row>
    <row r="942" spans="1:14" ht="12.75" x14ac:dyDescent="0.2">
      <c r="A942" s="64"/>
      <c r="B942" s="64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</row>
    <row r="943" spans="1:14" ht="12.75" x14ac:dyDescent="0.2">
      <c r="A943" s="64"/>
      <c r="B943" s="64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</row>
    <row r="944" spans="1:14" ht="12.75" x14ac:dyDescent="0.2">
      <c r="A944" s="64"/>
      <c r="B944" s="64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</row>
    <row r="945" spans="1:14" ht="12.75" x14ac:dyDescent="0.2">
      <c r="A945" s="64"/>
      <c r="B945" s="64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</row>
    <row r="946" spans="1:14" ht="12.75" x14ac:dyDescent="0.2">
      <c r="A946" s="64"/>
      <c r="B946" s="64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</row>
    <row r="947" spans="1:14" ht="12.75" x14ac:dyDescent="0.2">
      <c r="A947" s="64"/>
      <c r="B947" s="64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</row>
    <row r="948" spans="1:14" ht="12.75" x14ac:dyDescent="0.2">
      <c r="A948" s="64"/>
      <c r="B948" s="64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</row>
    <row r="949" spans="1:14" ht="12.75" x14ac:dyDescent="0.2">
      <c r="A949" s="64"/>
      <c r="B949" s="64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</row>
    <row r="950" spans="1:14" ht="12.75" x14ac:dyDescent="0.2">
      <c r="A950" s="64"/>
      <c r="B950" s="64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</row>
    <row r="951" spans="1:14" ht="12.75" x14ac:dyDescent="0.2">
      <c r="A951" s="64"/>
      <c r="B951" s="64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</row>
    <row r="952" spans="1:14" ht="12.75" x14ac:dyDescent="0.2">
      <c r="A952" s="64"/>
      <c r="B952" s="64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</row>
    <row r="953" spans="1:14" ht="12.75" x14ac:dyDescent="0.2">
      <c r="A953" s="64"/>
      <c r="B953" s="64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</row>
    <row r="954" spans="1:14" ht="12.75" x14ac:dyDescent="0.2">
      <c r="A954" s="64"/>
      <c r="B954" s="64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</row>
    <row r="955" spans="1:14" ht="12.75" x14ac:dyDescent="0.2">
      <c r="A955" s="64"/>
      <c r="B955" s="64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</row>
    <row r="956" spans="1:14" ht="12.75" x14ac:dyDescent="0.2">
      <c r="A956" s="64"/>
      <c r="B956" s="64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</row>
    <row r="957" spans="1:14" ht="12.75" x14ac:dyDescent="0.2">
      <c r="A957" s="64"/>
      <c r="B957" s="64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</row>
    <row r="958" spans="1:14" ht="12.75" x14ac:dyDescent="0.2">
      <c r="A958" s="64"/>
      <c r="B958" s="64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</row>
    <row r="959" spans="1:14" ht="12.75" x14ac:dyDescent="0.2">
      <c r="A959" s="64"/>
      <c r="B959" s="64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</row>
    <row r="960" spans="1:14" ht="12.75" x14ac:dyDescent="0.2">
      <c r="A960" s="64"/>
      <c r="B960" s="64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</row>
    <row r="961" spans="1:14" ht="12.75" x14ac:dyDescent="0.2">
      <c r="A961" s="64"/>
      <c r="B961" s="64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</row>
    <row r="962" spans="1:14" ht="12.75" x14ac:dyDescent="0.2">
      <c r="A962" s="64"/>
      <c r="B962" s="64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</row>
    <row r="963" spans="1:14" ht="12.75" x14ac:dyDescent="0.2">
      <c r="A963" s="64"/>
      <c r="B963" s="64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</row>
    <row r="964" spans="1:14" ht="12.75" x14ac:dyDescent="0.2">
      <c r="A964" s="64"/>
      <c r="B964" s="64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</row>
    <row r="965" spans="1:14" ht="12.75" x14ac:dyDescent="0.2">
      <c r="A965" s="64"/>
      <c r="B965" s="64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</row>
    <row r="966" spans="1:14" ht="12.75" x14ac:dyDescent="0.2">
      <c r="A966" s="64"/>
      <c r="B966" s="64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</row>
    <row r="967" spans="1:14" ht="12.75" x14ac:dyDescent="0.2">
      <c r="A967" s="64"/>
      <c r="B967" s="64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</row>
    <row r="968" spans="1:14" ht="12.75" x14ac:dyDescent="0.2">
      <c r="A968" s="64"/>
      <c r="B968" s="64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</row>
    <row r="969" spans="1:14" ht="12.75" x14ac:dyDescent="0.2">
      <c r="A969" s="64"/>
      <c r="B969" s="64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</row>
    <row r="970" spans="1:14" ht="12.75" x14ac:dyDescent="0.2">
      <c r="A970" s="64"/>
      <c r="B970" s="64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</row>
    <row r="971" spans="1:14" ht="12.75" x14ac:dyDescent="0.2">
      <c r="A971" s="64"/>
      <c r="B971" s="64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</row>
    <row r="972" spans="1:14" ht="12.75" x14ac:dyDescent="0.2">
      <c r="A972" s="64"/>
      <c r="B972" s="64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</row>
    <row r="973" spans="1:14" ht="12.75" x14ac:dyDescent="0.2">
      <c r="A973" s="64"/>
      <c r="B973" s="64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</row>
    <row r="974" spans="1:14" ht="12.75" x14ac:dyDescent="0.2">
      <c r="A974" s="64"/>
      <c r="B974" s="64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</row>
    <row r="975" spans="1:14" ht="12.75" x14ac:dyDescent="0.2">
      <c r="A975" s="64"/>
      <c r="B975" s="64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</row>
    <row r="976" spans="1:14" ht="12.75" x14ac:dyDescent="0.2">
      <c r="A976" s="64"/>
      <c r="B976" s="64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</row>
    <row r="977" spans="1:14" ht="12.75" x14ac:dyDescent="0.2">
      <c r="A977" s="64"/>
      <c r="B977" s="64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</row>
    <row r="978" spans="1:14" ht="12.75" x14ac:dyDescent="0.2">
      <c r="A978" s="64"/>
      <c r="B978" s="64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</row>
    <row r="979" spans="1:14" ht="12.75" x14ac:dyDescent="0.2">
      <c r="A979" s="64"/>
      <c r="B979" s="64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</row>
    <row r="980" spans="1:14" ht="12.75" x14ac:dyDescent="0.2">
      <c r="A980" s="64"/>
      <c r="B980" s="64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</row>
    <row r="981" spans="1:14" ht="12.75" x14ac:dyDescent="0.2">
      <c r="A981" s="64"/>
      <c r="B981" s="64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</row>
    <row r="982" spans="1:14" ht="12.75" x14ac:dyDescent="0.2">
      <c r="A982" s="64"/>
      <c r="B982" s="64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</row>
    <row r="983" spans="1:14" ht="12.75" x14ac:dyDescent="0.2">
      <c r="A983" s="64"/>
      <c r="B983" s="64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</row>
    <row r="984" spans="1:14" ht="12.75" x14ac:dyDescent="0.2">
      <c r="A984" s="64"/>
      <c r="B984" s="64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</row>
    <row r="985" spans="1:14" ht="12.75" x14ac:dyDescent="0.2">
      <c r="A985" s="64"/>
      <c r="B985" s="64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</row>
    <row r="986" spans="1:14" ht="12.75" x14ac:dyDescent="0.2">
      <c r="A986" s="64"/>
      <c r="B986" s="64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</row>
    <row r="987" spans="1:14" ht="12.75" x14ac:dyDescent="0.2">
      <c r="A987" s="64"/>
      <c r="B987" s="64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</row>
    <row r="988" spans="1:14" ht="12.75" x14ac:dyDescent="0.2">
      <c r="A988" s="64"/>
      <c r="B988" s="64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</row>
    <row r="989" spans="1:14" ht="12.75" x14ac:dyDescent="0.2">
      <c r="A989" s="64"/>
      <c r="B989" s="64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</row>
    <row r="990" spans="1:14" ht="12.75" x14ac:dyDescent="0.2">
      <c r="A990" s="64"/>
      <c r="B990" s="64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</row>
    <row r="991" spans="1:14" ht="12.75" x14ac:dyDescent="0.2">
      <c r="A991" s="64"/>
      <c r="B991" s="64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</row>
    <row r="992" spans="1:14" ht="12.75" x14ac:dyDescent="0.2">
      <c r="A992" s="64"/>
      <c r="B992" s="64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</row>
    <row r="993" spans="1:14" ht="12.75" x14ac:dyDescent="0.2">
      <c r="A993" s="64"/>
      <c r="B993" s="64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</row>
    <row r="994" spans="1:14" ht="12.75" x14ac:dyDescent="0.2">
      <c r="A994" s="64"/>
      <c r="B994" s="64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</row>
    <row r="995" spans="1:14" ht="12.75" x14ac:dyDescent="0.2">
      <c r="A995" s="64"/>
      <c r="B995" s="64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</row>
    <row r="996" spans="1:14" ht="12.75" x14ac:dyDescent="0.2">
      <c r="A996" s="64"/>
      <c r="B996" s="64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</row>
    <row r="997" spans="1:14" ht="12.75" x14ac:dyDescent="0.2">
      <c r="A997" s="64"/>
      <c r="B997" s="64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</row>
    <row r="998" spans="1:14" ht="12.75" x14ac:dyDescent="0.2">
      <c r="A998" s="64"/>
      <c r="B998" s="64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</row>
    <row r="999" spans="1:14" ht="12.75" x14ac:dyDescent="0.2">
      <c r="A999" s="64"/>
      <c r="B999" s="64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</row>
    <row r="1000" spans="1:14" ht="12.75" x14ac:dyDescent="0.2">
      <c r="A1000" s="64"/>
      <c r="B1000" s="64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</row>
    <row r="1001" spans="1:14" ht="12.75" x14ac:dyDescent="0.2">
      <c r="A1001" s="64"/>
      <c r="B1001" s="64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</row>
    <row r="1002" spans="1:14" ht="12.75" x14ac:dyDescent="0.2">
      <c r="A1002" s="64"/>
      <c r="B1002" s="64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</row>
    <row r="1003" spans="1:14" ht="12.75" x14ac:dyDescent="0.2">
      <c r="A1003" s="64"/>
      <c r="B1003" s="64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</row>
    <row r="1004" spans="1:14" ht="12.75" x14ac:dyDescent="0.2">
      <c r="A1004" s="64"/>
      <c r="B1004" s="64"/>
      <c r="C1004" s="67"/>
      <c r="D1004" s="67"/>
      <c r="E1004" s="67"/>
      <c r="F1004" s="67"/>
      <c r="G1004" s="67"/>
      <c r="H1004" s="67"/>
      <c r="I1004" s="67"/>
      <c r="J1004" s="67"/>
      <c r="K1004" s="67"/>
      <c r="L1004" s="67"/>
      <c r="M1004" s="67"/>
      <c r="N1004" s="67"/>
    </row>
    <row r="1005" spans="1:14" ht="12.75" x14ac:dyDescent="0.2">
      <c r="A1005" s="64"/>
      <c r="B1005" s="64"/>
      <c r="C1005" s="67"/>
      <c r="D1005" s="67"/>
      <c r="E1005" s="67"/>
      <c r="F1005" s="67"/>
      <c r="G1005" s="67"/>
      <c r="H1005" s="67"/>
      <c r="I1005" s="67"/>
      <c r="J1005" s="67"/>
      <c r="K1005" s="67"/>
      <c r="L1005" s="67"/>
      <c r="M1005" s="67"/>
      <c r="N1005" s="67"/>
    </row>
    <row r="1006" spans="1:14" ht="12.75" x14ac:dyDescent="0.2">
      <c r="A1006" s="64"/>
      <c r="B1006" s="64"/>
      <c r="C1006" s="67"/>
      <c r="D1006" s="67"/>
      <c r="E1006" s="67"/>
      <c r="F1006" s="67"/>
      <c r="G1006" s="67"/>
      <c r="H1006" s="67"/>
      <c r="I1006" s="67"/>
      <c r="J1006" s="67"/>
      <c r="K1006" s="67"/>
      <c r="L1006" s="67"/>
      <c r="M1006" s="67"/>
      <c r="N1006" s="67"/>
    </row>
    <row r="1007" spans="1:14" ht="12.75" x14ac:dyDescent="0.2">
      <c r="A1007" s="64"/>
      <c r="B1007" s="64"/>
      <c r="C1007" s="67"/>
      <c r="D1007" s="67"/>
      <c r="E1007" s="67"/>
      <c r="F1007" s="67"/>
      <c r="G1007" s="67"/>
      <c r="H1007" s="67"/>
      <c r="I1007" s="67"/>
      <c r="J1007" s="67"/>
      <c r="K1007" s="67"/>
      <c r="L1007" s="67"/>
      <c r="M1007" s="67"/>
      <c r="N1007" s="67"/>
    </row>
    <row r="1008" spans="1:14" ht="12.75" x14ac:dyDescent="0.2">
      <c r="A1008" s="64"/>
      <c r="B1008" s="64"/>
      <c r="C1008" s="67"/>
      <c r="D1008" s="67"/>
      <c r="E1008" s="67"/>
      <c r="F1008" s="67"/>
      <c r="G1008" s="67"/>
      <c r="H1008" s="67"/>
      <c r="I1008" s="67"/>
      <c r="J1008" s="67"/>
      <c r="K1008" s="67"/>
      <c r="L1008" s="67"/>
      <c r="M1008" s="67"/>
      <c r="N1008" s="67"/>
    </row>
    <row r="1009" spans="1:14" ht="12.75" x14ac:dyDescent="0.2">
      <c r="A1009" s="64"/>
      <c r="B1009" s="64"/>
      <c r="C1009" s="67"/>
      <c r="D1009" s="67"/>
      <c r="E1009" s="67"/>
      <c r="F1009" s="67"/>
      <c r="G1009" s="67"/>
      <c r="H1009" s="67"/>
      <c r="I1009" s="67"/>
      <c r="J1009" s="67"/>
      <c r="K1009" s="67"/>
      <c r="L1009" s="67"/>
      <c r="M1009" s="67"/>
      <c r="N1009" s="67"/>
    </row>
    <row r="1010" spans="1:14" ht="12.75" x14ac:dyDescent="0.2">
      <c r="A1010" s="64"/>
      <c r="B1010" s="64"/>
      <c r="C1010" s="67"/>
      <c r="D1010" s="67"/>
      <c r="E1010" s="67"/>
      <c r="F1010" s="67"/>
      <c r="G1010" s="67"/>
      <c r="H1010" s="67"/>
      <c r="I1010" s="67"/>
      <c r="J1010" s="67"/>
      <c r="K1010" s="67"/>
      <c r="L1010" s="67"/>
      <c r="M1010" s="67"/>
      <c r="N1010" s="67"/>
    </row>
    <row r="1011" spans="1:14" ht="12.75" x14ac:dyDescent="0.2">
      <c r="A1011" s="64"/>
      <c r="B1011" s="64"/>
      <c r="C1011" s="67"/>
      <c r="D1011" s="67"/>
      <c r="E1011" s="67"/>
      <c r="F1011" s="67"/>
      <c r="G1011" s="67"/>
      <c r="H1011" s="67"/>
      <c r="I1011" s="67"/>
      <c r="J1011" s="67"/>
      <c r="K1011" s="67"/>
      <c r="L1011" s="67"/>
      <c r="M1011" s="67"/>
      <c r="N1011" s="67"/>
    </row>
    <row r="1012" spans="1:14" ht="12.75" x14ac:dyDescent="0.2">
      <c r="A1012" s="64"/>
      <c r="B1012" s="64"/>
      <c r="C1012" s="67"/>
      <c r="D1012" s="67"/>
      <c r="E1012" s="67"/>
      <c r="F1012" s="67"/>
      <c r="G1012" s="67"/>
      <c r="H1012" s="67"/>
      <c r="I1012" s="67"/>
      <c r="J1012" s="67"/>
      <c r="K1012" s="67"/>
      <c r="L1012" s="67"/>
      <c r="M1012" s="67"/>
      <c r="N1012" s="67"/>
    </row>
    <row r="1013" spans="1:14" ht="12.75" x14ac:dyDescent="0.2">
      <c r="A1013" s="64"/>
      <c r="B1013" s="64"/>
      <c r="C1013" s="67"/>
      <c r="D1013" s="67"/>
      <c r="E1013" s="67"/>
      <c r="F1013" s="67"/>
      <c r="G1013" s="67"/>
      <c r="H1013" s="67"/>
      <c r="I1013" s="67"/>
      <c r="J1013" s="67"/>
      <c r="K1013" s="67"/>
      <c r="L1013" s="67"/>
      <c r="M1013" s="67"/>
      <c r="N1013" s="67"/>
    </row>
    <row r="1014" spans="1:14" ht="12.75" x14ac:dyDescent="0.2">
      <c r="A1014" s="64"/>
      <c r="B1014" s="64"/>
      <c r="C1014" s="67"/>
      <c r="D1014" s="67"/>
      <c r="E1014" s="67"/>
      <c r="F1014" s="67"/>
      <c r="G1014" s="67"/>
      <c r="H1014" s="67"/>
      <c r="I1014" s="67"/>
      <c r="J1014" s="67"/>
      <c r="K1014" s="67"/>
      <c r="L1014" s="67"/>
      <c r="M1014" s="67"/>
      <c r="N1014" s="67"/>
    </row>
    <row r="1015" spans="1:14" ht="12.75" x14ac:dyDescent="0.2">
      <c r="A1015" s="64"/>
      <c r="B1015" s="64"/>
      <c r="C1015" s="67"/>
      <c r="D1015" s="67"/>
      <c r="E1015" s="67"/>
      <c r="F1015" s="67"/>
      <c r="G1015" s="67"/>
      <c r="H1015" s="67"/>
      <c r="I1015" s="67"/>
      <c r="J1015" s="67"/>
      <c r="K1015" s="67"/>
      <c r="L1015" s="67"/>
      <c r="M1015" s="67"/>
      <c r="N1015" s="67"/>
    </row>
    <row r="1016" spans="1:14" ht="12.75" x14ac:dyDescent="0.2">
      <c r="A1016" s="64"/>
      <c r="B1016" s="64"/>
      <c r="C1016" s="67"/>
      <c r="D1016" s="67"/>
      <c r="E1016" s="67"/>
      <c r="F1016" s="67"/>
      <c r="G1016" s="67"/>
      <c r="H1016" s="67"/>
      <c r="I1016" s="67"/>
      <c r="J1016" s="67"/>
      <c r="K1016" s="67"/>
      <c r="L1016" s="67"/>
      <c r="M1016" s="67"/>
      <c r="N1016" s="67"/>
    </row>
    <row r="1017" spans="1:14" ht="12.75" x14ac:dyDescent="0.2">
      <c r="A1017" s="64"/>
      <c r="B1017" s="64"/>
      <c r="C1017" s="67"/>
      <c r="D1017" s="67"/>
      <c r="E1017" s="67"/>
      <c r="F1017" s="67"/>
      <c r="G1017" s="67"/>
      <c r="H1017" s="67"/>
      <c r="I1017" s="67"/>
      <c r="J1017" s="67"/>
      <c r="K1017" s="67"/>
      <c r="L1017" s="67"/>
      <c r="M1017" s="67"/>
      <c r="N1017" s="67"/>
    </row>
    <row r="1018" spans="1:14" ht="12.75" x14ac:dyDescent="0.2">
      <c r="A1018" s="64"/>
      <c r="B1018" s="64"/>
      <c r="C1018" s="67"/>
      <c r="D1018" s="67"/>
      <c r="E1018" s="67"/>
      <c r="F1018" s="67"/>
      <c r="G1018" s="67"/>
      <c r="H1018" s="67"/>
      <c r="I1018" s="67"/>
      <c r="J1018" s="67"/>
      <c r="K1018" s="67"/>
      <c r="L1018" s="67"/>
      <c r="M1018" s="67"/>
      <c r="N1018" s="67"/>
    </row>
    <row r="1019" spans="1:14" ht="12.75" x14ac:dyDescent="0.2">
      <c r="A1019" s="64"/>
      <c r="B1019" s="64"/>
      <c r="C1019" s="67"/>
      <c r="D1019" s="67"/>
      <c r="E1019" s="67"/>
      <c r="F1019" s="67"/>
      <c r="G1019" s="67"/>
      <c r="H1019" s="67"/>
      <c r="I1019" s="67"/>
      <c r="J1019" s="67"/>
      <c r="K1019" s="67"/>
      <c r="L1019" s="67"/>
      <c r="M1019" s="67"/>
      <c r="N1019" s="67"/>
    </row>
    <row r="1020" spans="1:14" ht="12.75" x14ac:dyDescent="0.2">
      <c r="A1020" s="64"/>
      <c r="B1020" s="64"/>
      <c r="C1020" s="67"/>
      <c r="D1020" s="67"/>
      <c r="E1020" s="67"/>
      <c r="F1020" s="67"/>
      <c r="G1020" s="67"/>
      <c r="H1020" s="67"/>
      <c r="I1020" s="67"/>
      <c r="J1020" s="67"/>
      <c r="K1020" s="67"/>
      <c r="L1020" s="67"/>
      <c r="M1020" s="67"/>
      <c r="N1020" s="67"/>
    </row>
    <row r="1021" spans="1:14" ht="12.75" x14ac:dyDescent="0.2">
      <c r="A1021" s="64"/>
      <c r="B1021" s="64"/>
      <c r="C1021" s="67"/>
      <c r="D1021" s="67"/>
      <c r="E1021" s="67"/>
      <c r="F1021" s="67"/>
      <c r="G1021" s="67"/>
      <c r="H1021" s="67"/>
      <c r="I1021" s="67"/>
      <c r="J1021" s="67"/>
      <c r="K1021" s="67"/>
      <c r="L1021" s="67"/>
      <c r="M1021" s="67"/>
      <c r="N1021" s="67"/>
    </row>
    <row r="1022" spans="1:14" ht="12.75" x14ac:dyDescent="0.2">
      <c r="A1022" s="64"/>
      <c r="B1022" s="64"/>
      <c r="C1022" s="67"/>
      <c r="D1022" s="67"/>
      <c r="E1022" s="67"/>
      <c r="F1022" s="67"/>
      <c r="G1022" s="67"/>
      <c r="H1022" s="67"/>
      <c r="I1022" s="67"/>
      <c r="J1022" s="67"/>
      <c r="K1022" s="67"/>
      <c r="L1022" s="67"/>
      <c r="M1022" s="67"/>
      <c r="N1022" s="67"/>
    </row>
    <row r="1023" spans="1:14" ht="12.75" x14ac:dyDescent="0.2">
      <c r="A1023" s="64"/>
      <c r="B1023" s="64"/>
      <c r="C1023" s="67"/>
      <c r="D1023" s="67"/>
      <c r="E1023" s="67"/>
      <c r="F1023" s="67"/>
      <c r="G1023" s="67"/>
      <c r="H1023" s="67"/>
      <c r="I1023" s="67"/>
      <c r="J1023" s="67"/>
      <c r="K1023" s="67"/>
      <c r="L1023" s="67"/>
      <c r="M1023" s="67"/>
      <c r="N1023" s="67"/>
    </row>
    <row r="1024" spans="1:14" ht="12.75" x14ac:dyDescent="0.2">
      <c r="A1024" s="64"/>
      <c r="B1024" s="64"/>
      <c r="C1024" s="67"/>
      <c r="D1024" s="67"/>
      <c r="E1024" s="67"/>
      <c r="F1024" s="67"/>
      <c r="G1024" s="67"/>
      <c r="H1024" s="67"/>
      <c r="I1024" s="67"/>
      <c r="J1024" s="67"/>
      <c r="K1024" s="67"/>
      <c r="L1024" s="67"/>
      <c r="M1024" s="67"/>
      <c r="N1024" s="67"/>
    </row>
    <row r="1025" spans="1:14" ht="12.75" x14ac:dyDescent="0.2">
      <c r="A1025" s="64"/>
      <c r="B1025" s="64"/>
      <c r="C1025" s="67"/>
      <c r="D1025" s="67"/>
      <c r="E1025" s="67"/>
      <c r="F1025" s="67"/>
      <c r="G1025" s="67"/>
      <c r="H1025" s="67"/>
      <c r="I1025" s="67"/>
      <c r="J1025" s="67"/>
      <c r="K1025" s="67"/>
      <c r="L1025" s="67"/>
      <c r="M1025" s="67"/>
      <c r="N1025" s="67"/>
    </row>
    <row r="1026" spans="1:14" ht="12.75" x14ac:dyDescent="0.2">
      <c r="A1026" s="64"/>
      <c r="B1026" s="64"/>
      <c r="C1026" s="67"/>
      <c r="D1026" s="67"/>
      <c r="E1026" s="67"/>
      <c r="F1026" s="67"/>
      <c r="G1026" s="67"/>
      <c r="H1026" s="67"/>
      <c r="I1026" s="67"/>
      <c r="J1026" s="67"/>
      <c r="K1026" s="67"/>
      <c r="L1026" s="67"/>
      <c r="M1026" s="67"/>
      <c r="N1026" s="67"/>
    </row>
    <row r="1027" spans="1:14" ht="12.75" x14ac:dyDescent="0.2">
      <c r="A1027" s="64"/>
      <c r="B1027" s="64"/>
      <c r="C1027" s="67"/>
      <c r="D1027" s="67"/>
      <c r="E1027" s="67"/>
      <c r="F1027" s="67"/>
      <c r="G1027" s="67"/>
      <c r="H1027" s="67"/>
      <c r="I1027" s="67"/>
      <c r="J1027" s="67"/>
      <c r="K1027" s="67"/>
      <c r="L1027" s="67"/>
      <c r="M1027" s="67"/>
      <c r="N1027" s="67"/>
    </row>
    <row r="1028" spans="1:14" ht="12.75" x14ac:dyDescent="0.2">
      <c r="A1028" s="64"/>
      <c r="B1028" s="64"/>
      <c r="C1028" s="67"/>
      <c r="D1028" s="67"/>
      <c r="E1028" s="67"/>
      <c r="F1028" s="67"/>
      <c r="G1028" s="67"/>
      <c r="H1028" s="67"/>
      <c r="I1028" s="67"/>
      <c r="J1028" s="67"/>
      <c r="K1028" s="67"/>
      <c r="L1028" s="67"/>
      <c r="M1028" s="67"/>
      <c r="N1028" s="67"/>
    </row>
    <row r="1029" spans="1:14" ht="12.75" x14ac:dyDescent="0.2">
      <c r="A1029" s="64"/>
      <c r="B1029" s="64"/>
      <c r="C1029" s="67"/>
      <c r="D1029" s="67"/>
      <c r="E1029" s="67"/>
      <c r="F1029" s="67"/>
      <c r="G1029" s="67"/>
      <c r="H1029" s="67"/>
      <c r="I1029" s="67"/>
      <c r="J1029" s="67"/>
      <c r="K1029" s="67"/>
      <c r="L1029" s="67"/>
      <c r="M1029" s="67"/>
      <c r="N1029" s="67"/>
    </row>
    <row r="1030" spans="1:14" ht="12.75" x14ac:dyDescent="0.2">
      <c r="A1030" s="64"/>
      <c r="B1030" s="64"/>
      <c r="C1030" s="67"/>
      <c r="D1030" s="67"/>
      <c r="E1030" s="67"/>
      <c r="F1030" s="67"/>
      <c r="G1030" s="67"/>
      <c r="H1030" s="67"/>
      <c r="I1030" s="67"/>
      <c r="J1030" s="67"/>
      <c r="K1030" s="67"/>
      <c r="L1030" s="67"/>
      <c r="M1030" s="67"/>
      <c r="N1030" s="67"/>
    </row>
    <row r="1031" spans="1:14" ht="12.75" x14ac:dyDescent="0.2">
      <c r="A1031" s="64"/>
      <c r="B1031" s="64"/>
      <c r="C1031" s="67"/>
      <c r="D1031" s="67"/>
      <c r="E1031" s="67"/>
      <c r="F1031" s="67"/>
      <c r="G1031" s="67"/>
      <c r="H1031" s="67"/>
      <c r="I1031" s="67"/>
      <c r="J1031" s="67"/>
      <c r="K1031" s="67"/>
      <c r="L1031" s="67"/>
      <c r="M1031" s="67"/>
      <c r="N1031" s="67"/>
    </row>
    <row r="1032" spans="1:14" ht="12.75" x14ac:dyDescent="0.2">
      <c r="A1032" s="64"/>
      <c r="B1032" s="64"/>
      <c r="C1032" s="67"/>
      <c r="D1032" s="67"/>
      <c r="E1032" s="67"/>
      <c r="F1032" s="67"/>
      <c r="G1032" s="67"/>
      <c r="H1032" s="67"/>
      <c r="I1032" s="67"/>
      <c r="J1032" s="67"/>
      <c r="K1032" s="67"/>
      <c r="L1032" s="67"/>
      <c r="M1032" s="67"/>
      <c r="N1032" s="67"/>
    </row>
    <row r="1033" spans="1:14" ht="12.75" x14ac:dyDescent="0.2">
      <c r="A1033" s="64"/>
      <c r="B1033" s="64"/>
      <c r="C1033" s="67"/>
      <c r="D1033" s="67"/>
      <c r="E1033" s="67"/>
      <c r="F1033" s="67"/>
      <c r="G1033" s="67"/>
      <c r="H1033" s="67"/>
      <c r="I1033" s="67"/>
      <c r="J1033" s="67"/>
      <c r="K1033" s="67"/>
      <c r="L1033" s="67"/>
      <c r="M1033" s="67"/>
      <c r="N1033" s="67"/>
    </row>
    <row r="1034" spans="1:14" ht="12.75" x14ac:dyDescent="0.2">
      <c r="A1034" s="64"/>
      <c r="B1034" s="64"/>
      <c r="C1034" s="67"/>
      <c r="D1034" s="67"/>
      <c r="E1034" s="67"/>
      <c r="F1034" s="67"/>
      <c r="G1034" s="67"/>
      <c r="H1034" s="67"/>
      <c r="I1034" s="67"/>
      <c r="J1034" s="67"/>
      <c r="K1034" s="67"/>
      <c r="L1034" s="67"/>
      <c r="M1034" s="67"/>
      <c r="N1034" s="67"/>
    </row>
    <row r="1035" spans="1:14" ht="12.75" x14ac:dyDescent="0.2">
      <c r="A1035" s="64"/>
      <c r="B1035" s="64"/>
      <c r="C1035" s="67"/>
      <c r="D1035" s="67"/>
      <c r="E1035" s="67"/>
      <c r="F1035" s="67"/>
      <c r="G1035" s="67"/>
      <c r="H1035" s="67"/>
      <c r="I1035" s="67"/>
      <c r="J1035" s="67"/>
      <c r="K1035" s="67"/>
      <c r="L1035" s="67"/>
      <c r="M1035" s="67"/>
      <c r="N1035" s="67"/>
    </row>
    <row r="1036" spans="1:14" ht="12.75" x14ac:dyDescent="0.2">
      <c r="A1036" s="64"/>
      <c r="B1036" s="64"/>
      <c r="C1036" s="67"/>
      <c r="D1036" s="67"/>
      <c r="E1036" s="67"/>
      <c r="F1036" s="67"/>
      <c r="G1036" s="67"/>
      <c r="H1036" s="67"/>
      <c r="I1036" s="67"/>
      <c r="J1036" s="67"/>
      <c r="K1036" s="67"/>
      <c r="L1036" s="67"/>
      <c r="M1036" s="67"/>
      <c r="N1036" s="67"/>
    </row>
    <row r="1037" spans="1:14" ht="12.75" x14ac:dyDescent="0.2">
      <c r="A1037" s="64"/>
      <c r="B1037" s="64"/>
      <c r="C1037" s="67"/>
      <c r="D1037" s="67"/>
      <c r="E1037" s="67"/>
      <c r="F1037" s="67"/>
      <c r="G1037" s="67"/>
      <c r="H1037" s="67"/>
      <c r="I1037" s="67"/>
      <c r="J1037" s="67"/>
      <c r="K1037" s="67"/>
      <c r="L1037" s="67"/>
      <c r="M1037" s="67"/>
      <c r="N1037" s="67"/>
    </row>
    <row r="1038" spans="1:14" ht="12.75" x14ac:dyDescent="0.2">
      <c r="A1038" s="64"/>
      <c r="B1038" s="64"/>
      <c r="C1038" s="67"/>
      <c r="D1038" s="67"/>
      <c r="E1038" s="67"/>
      <c r="F1038" s="67"/>
      <c r="G1038" s="67"/>
      <c r="H1038" s="67"/>
      <c r="I1038" s="67"/>
      <c r="J1038" s="67"/>
      <c r="K1038" s="67"/>
      <c r="L1038" s="67"/>
      <c r="M1038" s="67"/>
      <c r="N1038" s="67"/>
    </row>
    <row r="1039" spans="1:14" ht="12.75" x14ac:dyDescent="0.2">
      <c r="A1039" s="64"/>
      <c r="B1039" s="64"/>
      <c r="C1039" s="67"/>
      <c r="D1039" s="67"/>
      <c r="E1039" s="67"/>
      <c r="F1039" s="67"/>
      <c r="G1039" s="67"/>
      <c r="H1039" s="67"/>
      <c r="I1039" s="67"/>
      <c r="J1039" s="67"/>
      <c r="K1039" s="67"/>
      <c r="L1039" s="67"/>
      <c r="M1039" s="67"/>
      <c r="N1039" s="67"/>
    </row>
    <row r="1040" spans="1:14" ht="12.75" x14ac:dyDescent="0.2">
      <c r="A1040" s="64"/>
      <c r="B1040" s="64"/>
      <c r="C1040" s="67"/>
      <c r="D1040" s="67"/>
      <c r="E1040" s="67"/>
      <c r="F1040" s="67"/>
      <c r="G1040" s="67"/>
      <c r="H1040" s="67"/>
      <c r="I1040" s="67"/>
      <c r="J1040" s="67"/>
      <c r="K1040" s="67"/>
      <c r="L1040" s="67"/>
      <c r="M1040" s="67"/>
      <c r="N1040" s="67"/>
    </row>
    <row r="1041" spans="1:14" ht="12.75" x14ac:dyDescent="0.2">
      <c r="A1041" s="64"/>
      <c r="B1041" s="64"/>
      <c r="C1041" s="67"/>
      <c r="D1041" s="67"/>
      <c r="E1041" s="67"/>
      <c r="F1041" s="67"/>
      <c r="G1041" s="67"/>
      <c r="H1041" s="67"/>
      <c r="I1041" s="67"/>
      <c r="J1041" s="67"/>
      <c r="K1041" s="67"/>
      <c r="L1041" s="67"/>
      <c r="M1041" s="67"/>
      <c r="N1041" s="67"/>
    </row>
    <row r="1042" spans="1:14" ht="12.75" x14ac:dyDescent="0.2">
      <c r="A1042" s="64"/>
      <c r="B1042" s="64"/>
      <c r="C1042" s="67"/>
      <c r="D1042" s="67"/>
      <c r="E1042" s="67"/>
      <c r="F1042" s="67"/>
      <c r="G1042" s="67"/>
      <c r="H1042" s="67"/>
      <c r="I1042" s="67"/>
      <c r="J1042" s="67"/>
      <c r="K1042" s="67"/>
      <c r="L1042" s="67"/>
      <c r="M1042" s="67"/>
      <c r="N1042" s="67"/>
    </row>
    <row r="1043" spans="1:14" ht="12.75" x14ac:dyDescent="0.2">
      <c r="A1043" s="64"/>
      <c r="B1043" s="64"/>
      <c r="C1043" s="67"/>
      <c r="D1043" s="67"/>
      <c r="E1043" s="67"/>
      <c r="F1043" s="67"/>
      <c r="G1043" s="67"/>
      <c r="H1043" s="67"/>
      <c r="I1043" s="67"/>
      <c r="J1043" s="67"/>
      <c r="K1043" s="67"/>
      <c r="L1043" s="67"/>
      <c r="M1043" s="67"/>
      <c r="N1043" s="67"/>
    </row>
    <row r="1044" spans="1:14" ht="12.75" x14ac:dyDescent="0.2">
      <c r="A1044" s="64"/>
      <c r="B1044" s="64"/>
      <c r="C1044" s="67"/>
      <c r="D1044" s="67"/>
      <c r="E1044" s="67"/>
      <c r="F1044" s="67"/>
      <c r="G1044" s="67"/>
      <c r="H1044" s="67"/>
      <c r="I1044" s="67"/>
      <c r="J1044" s="67"/>
      <c r="K1044" s="67"/>
      <c r="L1044" s="67"/>
      <c r="M1044" s="67"/>
      <c r="N1044" s="67"/>
    </row>
    <row r="1045" spans="1:14" ht="12.75" x14ac:dyDescent="0.2">
      <c r="A1045" s="64"/>
      <c r="B1045" s="64"/>
      <c r="C1045" s="67"/>
      <c r="D1045" s="67"/>
      <c r="E1045" s="67"/>
      <c r="F1045" s="67"/>
      <c r="G1045" s="67"/>
      <c r="H1045" s="67"/>
      <c r="I1045" s="67"/>
      <c r="J1045" s="67"/>
      <c r="K1045" s="67"/>
      <c r="L1045" s="67"/>
      <c r="M1045" s="67"/>
      <c r="N1045" s="67"/>
    </row>
    <row r="1046" spans="1:14" ht="12.75" x14ac:dyDescent="0.2">
      <c r="A1046" s="64"/>
      <c r="B1046" s="64"/>
      <c r="C1046" s="67"/>
      <c r="D1046" s="67"/>
      <c r="E1046" s="67"/>
      <c r="F1046" s="67"/>
      <c r="G1046" s="67"/>
      <c r="H1046" s="67"/>
      <c r="I1046" s="67"/>
      <c r="J1046" s="67"/>
      <c r="K1046" s="67"/>
      <c r="L1046" s="67"/>
      <c r="M1046" s="67"/>
      <c r="N1046" s="67"/>
    </row>
    <row r="1047" spans="1:14" ht="12.75" x14ac:dyDescent="0.2">
      <c r="A1047" s="64"/>
      <c r="B1047" s="64"/>
      <c r="C1047" s="67"/>
      <c r="D1047" s="67"/>
      <c r="E1047" s="67"/>
      <c r="F1047" s="67"/>
      <c r="G1047" s="67"/>
      <c r="H1047" s="67"/>
      <c r="I1047" s="67"/>
      <c r="J1047" s="67"/>
      <c r="K1047" s="67"/>
      <c r="L1047" s="67"/>
      <c r="M1047" s="67"/>
      <c r="N1047" s="67"/>
    </row>
    <row r="1048" spans="1:14" ht="12.75" x14ac:dyDescent="0.2">
      <c r="A1048" s="64"/>
      <c r="B1048" s="64"/>
      <c r="C1048" s="67"/>
      <c r="D1048" s="67"/>
      <c r="E1048" s="67"/>
      <c r="F1048" s="67"/>
      <c r="G1048" s="67"/>
      <c r="H1048" s="67"/>
      <c r="I1048" s="67"/>
      <c r="J1048" s="67"/>
      <c r="K1048" s="67"/>
      <c r="L1048" s="67"/>
      <c r="M1048" s="67"/>
      <c r="N1048" s="67"/>
    </row>
    <row r="1049" spans="1:14" ht="12.75" x14ac:dyDescent="0.2">
      <c r="A1049" s="64"/>
      <c r="B1049" s="64"/>
      <c r="C1049" s="67"/>
      <c r="D1049" s="67"/>
      <c r="E1049" s="67"/>
      <c r="F1049" s="67"/>
      <c r="G1049" s="67"/>
      <c r="H1049" s="67"/>
      <c r="I1049" s="67"/>
      <c r="J1049" s="67"/>
      <c r="K1049" s="67"/>
      <c r="L1049" s="67"/>
      <c r="M1049" s="67"/>
      <c r="N1049" s="67"/>
    </row>
    <row r="1050" spans="1:14" ht="12.75" x14ac:dyDescent="0.2">
      <c r="A1050" s="64"/>
      <c r="B1050" s="64"/>
      <c r="C1050" s="67"/>
      <c r="D1050" s="67"/>
      <c r="E1050" s="67"/>
      <c r="F1050" s="67"/>
      <c r="G1050" s="67"/>
      <c r="H1050" s="67"/>
      <c r="I1050" s="67"/>
      <c r="J1050" s="67"/>
      <c r="K1050" s="67"/>
      <c r="L1050" s="67"/>
      <c r="M1050" s="67"/>
      <c r="N1050" s="67"/>
    </row>
    <row r="1051" spans="1:14" ht="12.75" x14ac:dyDescent="0.2">
      <c r="A1051" s="64"/>
      <c r="B1051" s="64"/>
      <c r="C1051" s="67"/>
      <c r="D1051" s="67"/>
      <c r="E1051" s="67"/>
      <c r="F1051" s="67"/>
      <c r="G1051" s="67"/>
      <c r="H1051" s="67"/>
      <c r="I1051" s="67"/>
      <c r="J1051" s="67"/>
      <c r="K1051" s="67"/>
      <c r="L1051" s="67"/>
      <c r="M1051" s="67"/>
      <c r="N1051" s="67"/>
    </row>
    <row r="1052" spans="1:14" ht="12.75" x14ac:dyDescent="0.2">
      <c r="A1052" s="64"/>
      <c r="B1052" s="64"/>
      <c r="C1052" s="67"/>
      <c r="D1052" s="67"/>
      <c r="E1052" s="67"/>
      <c r="F1052" s="67"/>
      <c r="G1052" s="67"/>
      <c r="H1052" s="67"/>
      <c r="I1052" s="67"/>
      <c r="J1052" s="67"/>
      <c r="K1052" s="67"/>
      <c r="L1052" s="67"/>
      <c r="M1052" s="67"/>
      <c r="N1052" s="67"/>
    </row>
    <row r="1053" spans="1:14" ht="12.75" x14ac:dyDescent="0.2">
      <c r="A1053" s="64"/>
      <c r="B1053" s="64"/>
      <c r="C1053" s="67"/>
      <c r="D1053" s="67"/>
      <c r="E1053" s="67"/>
      <c r="F1053" s="67"/>
      <c r="G1053" s="67"/>
      <c r="H1053" s="67"/>
      <c r="I1053" s="67"/>
      <c r="J1053" s="67"/>
      <c r="K1053" s="67"/>
      <c r="L1053" s="67"/>
      <c r="M1053" s="67"/>
      <c r="N1053" s="67"/>
    </row>
    <row r="1054" spans="1:14" ht="12.75" x14ac:dyDescent="0.2">
      <c r="A1054" s="64"/>
      <c r="B1054" s="64"/>
      <c r="C1054" s="67"/>
      <c r="D1054" s="67"/>
      <c r="E1054" s="67"/>
      <c r="F1054" s="67"/>
      <c r="G1054" s="67"/>
      <c r="H1054" s="67"/>
      <c r="I1054" s="67"/>
      <c r="J1054" s="67"/>
      <c r="K1054" s="67"/>
      <c r="L1054" s="67"/>
      <c r="M1054" s="67"/>
      <c r="N1054" s="67"/>
    </row>
    <row r="1055" spans="1:14" ht="12.75" x14ac:dyDescent="0.2">
      <c r="A1055" s="64"/>
      <c r="B1055" s="64"/>
      <c r="C1055" s="67"/>
      <c r="D1055" s="67"/>
      <c r="E1055" s="67"/>
      <c r="F1055" s="67"/>
      <c r="G1055" s="67"/>
      <c r="H1055" s="67"/>
      <c r="I1055" s="67"/>
      <c r="J1055" s="67"/>
      <c r="K1055" s="67"/>
      <c r="L1055" s="67"/>
      <c r="M1055" s="67"/>
      <c r="N1055" s="67"/>
    </row>
    <row r="1056" spans="1:14" ht="12.75" x14ac:dyDescent="0.2">
      <c r="A1056" s="64"/>
      <c r="B1056" s="64"/>
      <c r="C1056" s="67"/>
      <c r="D1056" s="67"/>
      <c r="E1056" s="67"/>
      <c r="F1056" s="67"/>
      <c r="G1056" s="67"/>
      <c r="H1056" s="67"/>
      <c r="I1056" s="67"/>
      <c r="J1056" s="67"/>
      <c r="K1056" s="67"/>
      <c r="L1056" s="67"/>
      <c r="M1056" s="67"/>
      <c r="N1056" s="67"/>
    </row>
    <row r="1057" spans="1:14" ht="12.75" x14ac:dyDescent="0.2">
      <c r="A1057" s="64"/>
      <c r="B1057" s="64"/>
      <c r="C1057" s="67"/>
      <c r="D1057" s="67"/>
      <c r="E1057" s="67"/>
      <c r="F1057" s="67"/>
      <c r="G1057" s="67"/>
      <c r="H1057" s="67"/>
      <c r="I1057" s="67"/>
      <c r="J1057" s="67"/>
      <c r="K1057" s="67"/>
      <c r="L1057" s="67"/>
      <c r="M1057" s="67"/>
      <c r="N1057" s="67"/>
    </row>
    <row r="1058" spans="1:14" ht="12.75" x14ac:dyDescent="0.2">
      <c r="A1058" s="64"/>
      <c r="B1058" s="64"/>
      <c r="C1058" s="67"/>
      <c r="D1058" s="67"/>
      <c r="E1058" s="67"/>
      <c r="F1058" s="67"/>
      <c r="G1058" s="67"/>
      <c r="H1058" s="67"/>
      <c r="I1058" s="67"/>
      <c r="J1058" s="67"/>
      <c r="K1058" s="67"/>
      <c r="L1058" s="67"/>
      <c r="M1058" s="67"/>
      <c r="N1058" s="67"/>
    </row>
    <row r="1059" spans="1:14" ht="12.75" x14ac:dyDescent="0.2">
      <c r="A1059" s="64"/>
      <c r="B1059" s="64"/>
      <c r="C1059" s="67"/>
      <c r="D1059" s="67"/>
      <c r="E1059" s="67"/>
      <c r="F1059" s="67"/>
      <c r="G1059" s="67"/>
      <c r="H1059" s="67"/>
      <c r="I1059" s="67"/>
      <c r="J1059" s="67"/>
      <c r="K1059" s="67"/>
      <c r="L1059" s="67"/>
      <c r="M1059" s="67"/>
      <c r="N1059" s="67"/>
    </row>
    <row r="1060" spans="1:14" ht="12.75" x14ac:dyDescent="0.2">
      <c r="A1060" s="64"/>
      <c r="B1060" s="64"/>
      <c r="C1060" s="67"/>
      <c r="D1060" s="67"/>
      <c r="E1060" s="67"/>
      <c r="F1060" s="67"/>
      <c r="G1060" s="67"/>
      <c r="H1060" s="67"/>
      <c r="I1060" s="67"/>
      <c r="J1060" s="67"/>
      <c r="K1060" s="67"/>
      <c r="L1060" s="67"/>
      <c r="M1060" s="67"/>
      <c r="N1060" s="67"/>
    </row>
    <row r="1061" spans="1:14" ht="12.75" x14ac:dyDescent="0.2">
      <c r="A1061" s="64"/>
      <c r="B1061" s="64"/>
      <c r="C1061" s="67"/>
      <c r="D1061" s="67"/>
      <c r="E1061" s="67"/>
      <c r="F1061" s="67"/>
      <c r="G1061" s="67"/>
      <c r="H1061" s="67"/>
      <c r="I1061" s="67"/>
      <c r="J1061" s="67"/>
      <c r="K1061" s="67"/>
      <c r="L1061" s="67"/>
      <c r="M1061" s="67"/>
      <c r="N1061" s="67"/>
    </row>
    <row r="1062" spans="1:14" ht="12.75" x14ac:dyDescent="0.2">
      <c r="A1062" s="64"/>
      <c r="B1062" s="64"/>
      <c r="C1062" s="67"/>
      <c r="D1062" s="67"/>
      <c r="E1062" s="67"/>
      <c r="F1062" s="67"/>
      <c r="G1062" s="67"/>
      <c r="H1062" s="67"/>
      <c r="I1062" s="67"/>
      <c r="J1062" s="67"/>
      <c r="K1062" s="67"/>
      <c r="L1062" s="67"/>
      <c r="M1062" s="67"/>
      <c r="N1062" s="67"/>
    </row>
    <row r="1063" spans="1:14" ht="12.75" x14ac:dyDescent="0.2">
      <c r="A1063" s="64"/>
      <c r="B1063" s="64"/>
      <c r="C1063" s="67"/>
      <c r="D1063" s="67"/>
      <c r="E1063" s="67"/>
      <c r="F1063" s="67"/>
      <c r="G1063" s="67"/>
      <c r="H1063" s="67"/>
      <c r="I1063" s="67"/>
      <c r="J1063" s="67"/>
      <c r="K1063" s="67"/>
      <c r="L1063" s="67"/>
      <c r="M1063" s="67"/>
      <c r="N1063" s="67"/>
    </row>
    <row r="1064" spans="1:14" ht="12.75" x14ac:dyDescent="0.2">
      <c r="A1064" s="64"/>
      <c r="B1064" s="64"/>
      <c r="C1064" s="67"/>
      <c r="D1064" s="67"/>
      <c r="E1064" s="67"/>
      <c r="F1064" s="67"/>
      <c r="G1064" s="67"/>
      <c r="H1064" s="67"/>
      <c r="I1064" s="67"/>
      <c r="J1064" s="67"/>
      <c r="K1064" s="67"/>
      <c r="L1064" s="67"/>
      <c r="M1064" s="67"/>
      <c r="N1064" s="67"/>
    </row>
    <row r="1065" spans="1:14" ht="12.75" x14ac:dyDescent="0.2">
      <c r="A1065" s="64"/>
      <c r="B1065" s="64"/>
      <c r="C1065" s="67"/>
      <c r="D1065" s="67"/>
      <c r="E1065" s="67"/>
      <c r="F1065" s="67"/>
      <c r="G1065" s="67"/>
      <c r="H1065" s="67"/>
      <c r="I1065" s="67"/>
      <c r="J1065" s="67"/>
      <c r="K1065" s="67"/>
      <c r="L1065" s="67"/>
      <c r="M1065" s="67"/>
      <c r="N1065" s="67"/>
    </row>
    <row r="1066" spans="1:14" ht="12.75" x14ac:dyDescent="0.2">
      <c r="A1066" s="64"/>
      <c r="B1066" s="64"/>
      <c r="C1066" s="67"/>
      <c r="D1066" s="67"/>
      <c r="E1066" s="67"/>
      <c r="F1066" s="67"/>
      <c r="G1066" s="67"/>
      <c r="H1066" s="67"/>
      <c r="I1066" s="67"/>
      <c r="J1066" s="67"/>
      <c r="K1066" s="67"/>
      <c r="L1066" s="67"/>
      <c r="M1066" s="67"/>
      <c r="N1066" s="67"/>
    </row>
    <row r="1067" spans="1:14" ht="12.75" x14ac:dyDescent="0.2">
      <c r="A1067" s="64"/>
      <c r="B1067" s="64"/>
      <c r="C1067" s="67"/>
      <c r="D1067" s="67"/>
      <c r="E1067" s="67"/>
      <c r="F1067" s="67"/>
      <c r="G1067" s="67"/>
      <c r="H1067" s="67"/>
      <c r="I1067" s="67"/>
      <c r="J1067" s="67"/>
      <c r="K1067" s="67"/>
      <c r="L1067" s="67"/>
      <c r="M1067" s="67"/>
      <c r="N1067" s="67"/>
    </row>
    <row r="1068" spans="1:14" ht="12.75" x14ac:dyDescent="0.2">
      <c r="A1068" s="64"/>
      <c r="B1068" s="64"/>
      <c r="C1068" s="67"/>
      <c r="D1068" s="67"/>
      <c r="E1068" s="67"/>
      <c r="F1068" s="67"/>
      <c r="G1068" s="67"/>
      <c r="H1068" s="67"/>
      <c r="I1068" s="67"/>
      <c r="J1068" s="67"/>
      <c r="K1068" s="67"/>
      <c r="L1068" s="67"/>
      <c r="M1068" s="67"/>
      <c r="N1068" s="67"/>
    </row>
    <row r="1069" spans="1:14" ht="12.75" x14ac:dyDescent="0.2">
      <c r="A1069" s="64"/>
      <c r="B1069" s="64"/>
      <c r="C1069" s="67"/>
      <c r="D1069" s="67"/>
      <c r="E1069" s="67"/>
      <c r="F1069" s="67"/>
      <c r="G1069" s="67"/>
      <c r="H1069" s="67"/>
      <c r="I1069" s="67"/>
      <c r="J1069" s="67"/>
      <c r="K1069" s="67"/>
      <c r="L1069" s="67"/>
      <c r="M1069" s="67"/>
      <c r="N1069" s="67"/>
    </row>
    <row r="1070" spans="1:14" ht="12.75" x14ac:dyDescent="0.2">
      <c r="A1070" s="64"/>
      <c r="B1070" s="64"/>
      <c r="C1070" s="67"/>
      <c r="D1070" s="67"/>
      <c r="E1070" s="67"/>
      <c r="F1070" s="67"/>
      <c r="G1070" s="67"/>
      <c r="H1070" s="67"/>
      <c r="I1070" s="67"/>
      <c r="J1070" s="67"/>
      <c r="K1070" s="67"/>
      <c r="L1070" s="67"/>
      <c r="M1070" s="67"/>
      <c r="N1070" s="67"/>
    </row>
    <row r="1071" spans="1:14" ht="12.75" x14ac:dyDescent="0.2">
      <c r="A1071" s="64"/>
      <c r="B1071" s="64"/>
      <c r="C1071" s="67"/>
      <c r="D1071" s="67"/>
      <c r="E1071" s="67"/>
      <c r="F1071" s="67"/>
      <c r="G1071" s="67"/>
      <c r="H1071" s="67"/>
      <c r="I1071" s="67"/>
      <c r="J1071" s="67"/>
      <c r="K1071" s="67"/>
      <c r="L1071" s="67"/>
      <c r="M1071" s="67"/>
      <c r="N1071" s="67"/>
    </row>
    <row r="1072" spans="1:14" ht="12.75" x14ac:dyDescent="0.2">
      <c r="A1072" s="64"/>
      <c r="B1072" s="64"/>
      <c r="C1072" s="67"/>
      <c r="D1072" s="67"/>
      <c r="E1072" s="67"/>
      <c r="F1072" s="67"/>
      <c r="G1072" s="67"/>
      <c r="H1072" s="67"/>
      <c r="I1072" s="67"/>
      <c r="J1072" s="67"/>
      <c r="K1072" s="67"/>
      <c r="L1072" s="67"/>
      <c r="M1072" s="67"/>
      <c r="N1072" s="67"/>
    </row>
    <row r="1073" spans="1:14" ht="12.75" x14ac:dyDescent="0.2">
      <c r="A1073" s="64"/>
      <c r="B1073" s="64"/>
      <c r="C1073" s="67"/>
      <c r="D1073" s="67"/>
      <c r="E1073" s="67"/>
      <c r="F1073" s="67"/>
      <c r="G1073" s="67"/>
      <c r="H1073" s="67"/>
      <c r="I1073" s="67"/>
      <c r="J1073" s="67"/>
      <c r="K1073" s="67"/>
      <c r="L1073" s="67"/>
      <c r="M1073" s="67"/>
      <c r="N1073" s="67"/>
    </row>
    <row r="1074" spans="1:14" ht="12.75" x14ac:dyDescent="0.2">
      <c r="A1074" s="64"/>
      <c r="B1074" s="64"/>
      <c r="C1074" s="67"/>
      <c r="D1074" s="67"/>
      <c r="E1074" s="67"/>
      <c r="F1074" s="67"/>
      <c r="G1074" s="67"/>
      <c r="H1074" s="67"/>
      <c r="I1074" s="67"/>
      <c r="J1074" s="67"/>
      <c r="K1074" s="67"/>
      <c r="L1074" s="67"/>
      <c r="M1074" s="67"/>
      <c r="N1074" s="67"/>
    </row>
    <row r="1075" spans="1:14" ht="12.75" x14ac:dyDescent="0.2">
      <c r="A1075" s="64"/>
      <c r="B1075" s="64"/>
      <c r="C1075" s="67"/>
      <c r="D1075" s="67"/>
      <c r="E1075" s="67"/>
      <c r="F1075" s="67"/>
      <c r="G1075" s="67"/>
      <c r="H1075" s="67"/>
      <c r="I1075" s="67"/>
      <c r="J1075" s="67"/>
      <c r="K1075" s="67"/>
      <c r="L1075" s="67"/>
      <c r="M1075" s="67"/>
      <c r="N1075" s="67"/>
    </row>
    <row r="1076" spans="1:14" ht="12.75" x14ac:dyDescent="0.2">
      <c r="A1076" s="64"/>
      <c r="B1076" s="64"/>
      <c r="C1076" s="67"/>
      <c r="D1076" s="67"/>
      <c r="E1076" s="67"/>
      <c r="F1076" s="67"/>
      <c r="G1076" s="67"/>
      <c r="H1076" s="67"/>
      <c r="I1076" s="67"/>
      <c r="J1076" s="67"/>
      <c r="K1076" s="67"/>
      <c r="L1076" s="67"/>
      <c r="M1076" s="67"/>
      <c r="N1076" s="67"/>
    </row>
    <row r="1077" spans="1:14" ht="12.75" x14ac:dyDescent="0.2">
      <c r="A1077" s="64"/>
      <c r="B1077" s="64"/>
      <c r="C1077" s="67"/>
      <c r="D1077" s="67"/>
      <c r="E1077" s="67"/>
      <c r="F1077" s="67"/>
      <c r="G1077" s="67"/>
      <c r="H1077" s="67"/>
      <c r="I1077" s="67"/>
      <c r="J1077" s="67"/>
      <c r="K1077" s="67"/>
      <c r="L1077" s="67"/>
      <c r="M1077" s="67"/>
      <c r="N1077" s="67"/>
    </row>
    <row r="1078" spans="1:14" ht="12.75" x14ac:dyDescent="0.2">
      <c r="A1078" s="64"/>
      <c r="B1078" s="64"/>
      <c r="C1078" s="67"/>
      <c r="D1078" s="67"/>
      <c r="E1078" s="67"/>
      <c r="F1078" s="67"/>
      <c r="G1078" s="67"/>
      <c r="H1078" s="67"/>
      <c r="I1078" s="67"/>
      <c r="J1078" s="67"/>
      <c r="K1078" s="67"/>
      <c r="L1078" s="67"/>
      <c r="M1078" s="67"/>
      <c r="N1078" s="67"/>
    </row>
    <row r="1079" spans="1:14" ht="12.75" x14ac:dyDescent="0.2">
      <c r="A1079" s="64"/>
      <c r="B1079" s="64"/>
      <c r="C1079" s="67"/>
      <c r="D1079" s="67"/>
      <c r="E1079" s="67"/>
      <c r="F1079" s="67"/>
      <c r="G1079" s="67"/>
      <c r="H1079" s="67"/>
      <c r="I1079" s="67"/>
      <c r="J1079" s="67"/>
      <c r="K1079" s="67"/>
      <c r="L1079" s="67"/>
      <c r="M1079" s="67"/>
      <c r="N1079" s="67"/>
    </row>
    <row r="1080" spans="1:14" ht="12.75" x14ac:dyDescent="0.2">
      <c r="A1080" s="64"/>
      <c r="B1080" s="64"/>
      <c r="C1080" s="67"/>
      <c r="D1080" s="67"/>
      <c r="E1080" s="67"/>
      <c r="F1080" s="67"/>
      <c r="G1080" s="67"/>
      <c r="H1080" s="67"/>
      <c r="I1080" s="67"/>
      <c r="J1080" s="67"/>
      <c r="K1080" s="67"/>
      <c r="L1080" s="67"/>
      <c r="M1080" s="67"/>
      <c r="N1080" s="67"/>
    </row>
    <row r="1081" spans="1:14" ht="12.75" x14ac:dyDescent="0.2">
      <c r="A1081" s="64"/>
      <c r="B1081" s="64"/>
      <c r="C1081" s="67"/>
      <c r="D1081" s="67"/>
      <c r="E1081" s="67"/>
      <c r="F1081" s="67"/>
      <c r="G1081" s="67"/>
      <c r="H1081" s="67"/>
      <c r="I1081" s="67"/>
      <c r="J1081" s="67"/>
      <c r="K1081" s="67"/>
      <c r="L1081" s="67"/>
      <c r="M1081" s="67"/>
      <c r="N1081" s="67"/>
    </row>
    <row r="1082" spans="1:14" ht="12.75" x14ac:dyDescent="0.2">
      <c r="A1082" s="64"/>
      <c r="B1082" s="64"/>
      <c r="C1082" s="67"/>
      <c r="D1082" s="67"/>
      <c r="E1082" s="67"/>
      <c r="F1082" s="67"/>
      <c r="G1082" s="67"/>
      <c r="H1082" s="67"/>
      <c r="I1082" s="67"/>
      <c r="J1082" s="67"/>
      <c r="K1082" s="67"/>
      <c r="L1082" s="67"/>
      <c r="M1082" s="67"/>
      <c r="N1082" s="67"/>
    </row>
    <row r="1083" spans="1:14" ht="12.75" x14ac:dyDescent="0.2">
      <c r="A1083" s="64"/>
      <c r="B1083" s="64"/>
      <c r="C1083" s="67"/>
      <c r="D1083" s="67"/>
      <c r="E1083" s="67"/>
      <c r="F1083" s="67"/>
      <c r="G1083" s="67"/>
      <c r="H1083" s="67"/>
      <c r="I1083" s="67"/>
      <c r="J1083" s="67"/>
      <c r="K1083" s="67"/>
      <c r="L1083" s="67"/>
      <c r="M1083" s="67"/>
      <c r="N1083" s="67"/>
    </row>
    <row r="1084" spans="1:14" ht="12.75" x14ac:dyDescent="0.2">
      <c r="A1084" s="64"/>
      <c r="B1084" s="64"/>
      <c r="C1084" s="67"/>
      <c r="D1084" s="67"/>
      <c r="E1084" s="67"/>
      <c r="F1084" s="67"/>
      <c r="G1084" s="67"/>
      <c r="H1084" s="67"/>
      <c r="I1084" s="67"/>
      <c r="J1084" s="67"/>
      <c r="K1084" s="67"/>
      <c r="L1084" s="67"/>
      <c r="M1084" s="67"/>
      <c r="N1084" s="67"/>
    </row>
    <row r="1085" spans="1:14" ht="12.75" x14ac:dyDescent="0.2">
      <c r="A1085" s="64"/>
      <c r="B1085" s="64"/>
      <c r="C1085" s="67"/>
      <c r="D1085" s="67"/>
      <c r="E1085" s="67"/>
      <c r="F1085" s="67"/>
      <c r="G1085" s="67"/>
      <c r="H1085" s="67"/>
      <c r="I1085" s="67"/>
      <c r="J1085" s="67"/>
      <c r="K1085" s="67"/>
      <c r="L1085" s="67"/>
      <c r="M1085" s="67"/>
      <c r="N1085" s="67"/>
    </row>
    <row r="1086" spans="1:14" ht="12.75" x14ac:dyDescent="0.2">
      <c r="A1086" s="64"/>
      <c r="B1086" s="64"/>
      <c r="C1086" s="67"/>
      <c r="D1086" s="67"/>
      <c r="E1086" s="67"/>
      <c r="F1086" s="67"/>
      <c r="G1086" s="67"/>
      <c r="H1086" s="67"/>
      <c r="I1086" s="67"/>
      <c r="J1086" s="67"/>
      <c r="K1086" s="67"/>
      <c r="L1086" s="67"/>
      <c r="M1086" s="67"/>
      <c r="N1086" s="67"/>
    </row>
    <row r="1087" spans="1:14" ht="12.75" x14ac:dyDescent="0.2">
      <c r="A1087" s="64"/>
      <c r="B1087" s="64"/>
      <c r="C1087" s="67"/>
      <c r="D1087" s="67"/>
      <c r="E1087" s="67"/>
      <c r="F1087" s="67"/>
      <c r="G1087" s="67"/>
      <c r="H1087" s="67"/>
      <c r="I1087" s="67"/>
      <c r="J1087" s="67"/>
      <c r="K1087" s="67"/>
      <c r="L1087" s="67"/>
      <c r="M1087" s="67"/>
      <c r="N1087" s="67"/>
    </row>
    <row r="1088" spans="1:14" ht="12.75" x14ac:dyDescent="0.2">
      <c r="A1088" s="64"/>
      <c r="B1088" s="64"/>
      <c r="C1088" s="67"/>
      <c r="D1088" s="67"/>
      <c r="E1088" s="67"/>
      <c r="F1088" s="67"/>
      <c r="G1088" s="67"/>
      <c r="H1088" s="67"/>
      <c r="I1088" s="67"/>
      <c r="J1088" s="67"/>
      <c r="K1088" s="67"/>
      <c r="L1088" s="67"/>
      <c r="M1088" s="67"/>
      <c r="N1088" s="67"/>
    </row>
    <row r="1089" spans="1:14" ht="12.75" x14ac:dyDescent="0.2">
      <c r="A1089" s="64"/>
      <c r="B1089" s="64"/>
      <c r="C1089" s="67"/>
      <c r="D1089" s="67"/>
      <c r="E1089" s="67"/>
      <c r="F1089" s="67"/>
      <c r="G1089" s="67"/>
      <c r="H1089" s="67"/>
      <c r="I1089" s="67"/>
      <c r="J1089" s="67"/>
      <c r="K1089" s="67"/>
      <c r="L1089" s="67"/>
      <c r="M1089" s="67"/>
      <c r="N1089" s="67"/>
    </row>
    <row r="1090" spans="1:14" ht="12.75" x14ac:dyDescent="0.2">
      <c r="A1090" s="64"/>
      <c r="B1090" s="64"/>
      <c r="C1090" s="67"/>
      <c r="D1090" s="67"/>
      <c r="E1090" s="67"/>
      <c r="F1090" s="67"/>
      <c r="G1090" s="67"/>
      <c r="H1090" s="67"/>
      <c r="I1090" s="67"/>
      <c r="J1090" s="67"/>
      <c r="K1090" s="67"/>
      <c r="L1090" s="67"/>
      <c r="M1090" s="67"/>
      <c r="N1090" s="67"/>
    </row>
    <row r="1091" spans="1:14" ht="12.75" x14ac:dyDescent="0.2">
      <c r="A1091" s="64"/>
      <c r="B1091" s="64"/>
      <c r="C1091" s="67"/>
      <c r="D1091" s="67"/>
      <c r="E1091" s="67"/>
      <c r="F1091" s="67"/>
      <c r="G1091" s="67"/>
      <c r="H1091" s="67"/>
      <c r="I1091" s="67"/>
      <c r="J1091" s="67"/>
      <c r="K1091" s="67"/>
      <c r="L1091" s="67"/>
      <c r="M1091" s="67"/>
      <c r="N1091" s="67"/>
    </row>
    <row r="1092" spans="1:14" ht="12.75" x14ac:dyDescent="0.2">
      <c r="A1092" s="64"/>
      <c r="B1092" s="64"/>
      <c r="C1092" s="67"/>
      <c r="D1092" s="67"/>
      <c r="E1092" s="67"/>
      <c r="F1092" s="67"/>
      <c r="G1092" s="67"/>
      <c r="H1092" s="67"/>
      <c r="I1092" s="67"/>
      <c r="J1092" s="67"/>
      <c r="K1092" s="67"/>
      <c r="L1092" s="67"/>
      <c r="M1092" s="67"/>
      <c r="N1092" s="67"/>
    </row>
    <row r="1093" spans="1:14" ht="12.75" x14ac:dyDescent="0.2">
      <c r="A1093" s="64"/>
      <c r="B1093" s="64"/>
      <c r="C1093" s="67"/>
      <c r="D1093" s="67"/>
      <c r="E1093" s="67"/>
      <c r="F1093" s="67"/>
      <c r="G1093" s="67"/>
      <c r="H1093" s="67"/>
      <c r="I1093" s="67"/>
      <c r="J1093" s="67"/>
      <c r="K1093" s="67"/>
      <c r="L1093" s="67"/>
      <c r="M1093" s="67"/>
      <c r="N1093" s="67"/>
    </row>
    <row r="1094" spans="1:14" ht="12.75" x14ac:dyDescent="0.2">
      <c r="A1094" s="64"/>
      <c r="B1094" s="64"/>
      <c r="C1094" s="67"/>
      <c r="D1094" s="67"/>
      <c r="E1094" s="67"/>
      <c r="F1094" s="67"/>
      <c r="G1094" s="67"/>
      <c r="H1094" s="67"/>
      <c r="I1094" s="67"/>
      <c r="J1094" s="67"/>
      <c r="K1094" s="67"/>
      <c r="L1094" s="67"/>
      <c r="M1094" s="67"/>
      <c r="N1094" s="67"/>
    </row>
    <row r="1095" spans="1:14" ht="12.75" x14ac:dyDescent="0.2">
      <c r="A1095" s="64"/>
      <c r="B1095" s="64"/>
      <c r="C1095" s="67"/>
      <c r="D1095" s="67"/>
      <c r="E1095" s="67"/>
      <c r="F1095" s="67"/>
      <c r="G1095" s="67"/>
      <c r="H1095" s="67"/>
      <c r="I1095" s="67"/>
      <c r="J1095" s="67"/>
      <c r="K1095" s="67"/>
      <c r="L1095" s="67"/>
      <c r="M1095" s="67"/>
      <c r="N1095" s="67"/>
    </row>
    <row r="1096" spans="1:14" ht="12.75" x14ac:dyDescent="0.2">
      <c r="A1096" s="64"/>
      <c r="B1096" s="64"/>
      <c r="C1096" s="67"/>
      <c r="D1096" s="67"/>
      <c r="E1096" s="67"/>
      <c r="F1096" s="67"/>
      <c r="G1096" s="67"/>
      <c r="H1096" s="67"/>
      <c r="I1096" s="67"/>
      <c r="J1096" s="67"/>
      <c r="K1096" s="67"/>
      <c r="L1096" s="67"/>
      <c r="M1096" s="67"/>
      <c r="N1096" s="67"/>
    </row>
    <row r="1097" spans="1:14" ht="12.75" x14ac:dyDescent="0.2">
      <c r="A1097" s="64"/>
      <c r="B1097" s="64"/>
      <c r="C1097" s="67"/>
      <c r="D1097" s="67"/>
      <c r="E1097" s="67"/>
      <c r="F1097" s="67"/>
      <c r="G1097" s="67"/>
      <c r="H1097" s="67"/>
      <c r="I1097" s="67"/>
      <c r="J1097" s="67"/>
      <c r="K1097" s="67"/>
      <c r="L1097" s="67"/>
      <c r="M1097" s="67"/>
      <c r="N1097" s="67"/>
    </row>
    <row r="1098" spans="1:14" ht="12.75" x14ac:dyDescent="0.2">
      <c r="A1098" s="64"/>
      <c r="B1098" s="64"/>
      <c r="C1098" s="67"/>
      <c r="D1098" s="67"/>
      <c r="E1098" s="67"/>
      <c r="F1098" s="67"/>
      <c r="G1098" s="67"/>
      <c r="H1098" s="67"/>
      <c r="I1098" s="67"/>
      <c r="J1098" s="67"/>
      <c r="K1098" s="67"/>
      <c r="L1098" s="67"/>
      <c r="M1098" s="67"/>
      <c r="N1098" s="67"/>
    </row>
    <row r="1099" spans="1:14" ht="12.75" x14ac:dyDescent="0.2">
      <c r="A1099" s="64"/>
      <c r="B1099" s="64"/>
      <c r="C1099" s="67"/>
      <c r="D1099" s="67"/>
      <c r="E1099" s="67"/>
      <c r="F1099" s="67"/>
      <c r="G1099" s="67"/>
      <c r="H1099" s="67"/>
      <c r="I1099" s="67"/>
      <c r="J1099" s="67"/>
      <c r="K1099" s="67"/>
      <c r="L1099" s="67"/>
      <c r="M1099" s="67"/>
      <c r="N1099" s="67"/>
    </row>
    <row r="1100" spans="1:14" ht="12.75" x14ac:dyDescent="0.2">
      <c r="A1100" s="64"/>
      <c r="B1100" s="64"/>
      <c r="C1100" s="67"/>
      <c r="D1100" s="67"/>
      <c r="E1100" s="67"/>
      <c r="F1100" s="67"/>
      <c r="G1100" s="67"/>
      <c r="H1100" s="67"/>
      <c r="I1100" s="67"/>
      <c r="J1100" s="67"/>
      <c r="K1100" s="67"/>
      <c r="L1100" s="67"/>
      <c r="M1100" s="67"/>
      <c r="N1100" s="67"/>
    </row>
    <row r="1101" spans="1:14" ht="12.75" x14ac:dyDescent="0.2">
      <c r="A1101" s="64"/>
      <c r="B1101" s="64"/>
      <c r="C1101" s="67"/>
      <c r="D1101" s="67"/>
      <c r="E1101" s="67"/>
      <c r="F1101" s="67"/>
      <c r="G1101" s="67"/>
      <c r="H1101" s="67"/>
      <c r="I1101" s="67"/>
      <c r="J1101" s="67"/>
      <c r="K1101" s="67"/>
      <c r="L1101" s="67"/>
      <c r="M1101" s="67"/>
      <c r="N1101" s="67"/>
    </row>
    <row r="1102" spans="1:14" ht="12.75" x14ac:dyDescent="0.2">
      <c r="A1102" s="64"/>
      <c r="B1102" s="64"/>
      <c r="C1102" s="67"/>
      <c r="D1102" s="67"/>
      <c r="E1102" s="67"/>
      <c r="F1102" s="67"/>
      <c r="G1102" s="67"/>
      <c r="H1102" s="67"/>
      <c r="I1102" s="67"/>
      <c r="J1102" s="67"/>
      <c r="K1102" s="67"/>
      <c r="L1102" s="67"/>
      <c r="M1102" s="67"/>
      <c r="N1102" s="67"/>
    </row>
    <row r="1103" spans="1:14" ht="12.75" x14ac:dyDescent="0.2">
      <c r="A1103" s="64"/>
      <c r="B1103" s="64"/>
      <c r="C1103" s="67"/>
      <c r="D1103" s="67"/>
      <c r="E1103" s="67"/>
      <c r="F1103" s="67"/>
      <c r="G1103" s="67"/>
      <c r="H1103" s="67"/>
      <c r="I1103" s="67"/>
      <c r="J1103" s="67"/>
      <c r="K1103" s="67"/>
      <c r="L1103" s="67"/>
      <c r="M1103" s="67"/>
      <c r="N1103" s="67"/>
    </row>
    <row r="1104" spans="1:14" ht="12.75" x14ac:dyDescent="0.2">
      <c r="A1104" s="64"/>
      <c r="B1104" s="64"/>
      <c r="C1104" s="67"/>
      <c r="D1104" s="67"/>
      <c r="E1104" s="67"/>
      <c r="F1104" s="67"/>
      <c r="G1104" s="67"/>
      <c r="H1104" s="67"/>
      <c r="I1104" s="67"/>
      <c r="J1104" s="67"/>
      <c r="K1104" s="67"/>
      <c r="L1104" s="67"/>
      <c r="M1104" s="67"/>
      <c r="N1104" s="67"/>
    </row>
    <row r="1105" spans="1:14" ht="12.75" x14ac:dyDescent="0.2">
      <c r="A1105" s="64"/>
      <c r="B1105" s="64"/>
      <c r="C1105" s="67"/>
      <c r="D1105" s="67"/>
      <c r="E1105" s="67"/>
      <c r="F1105" s="67"/>
      <c r="G1105" s="67"/>
      <c r="H1105" s="67"/>
      <c r="I1105" s="67"/>
      <c r="J1105" s="67"/>
      <c r="K1105" s="67"/>
      <c r="L1105" s="67"/>
      <c r="M1105" s="67"/>
      <c r="N1105" s="67"/>
    </row>
    <row r="1106" spans="1:14" ht="12.75" x14ac:dyDescent="0.2">
      <c r="A1106" s="64"/>
      <c r="B1106" s="64"/>
      <c r="C1106" s="67"/>
      <c r="D1106" s="67"/>
      <c r="E1106" s="67"/>
      <c r="F1106" s="67"/>
      <c r="G1106" s="67"/>
      <c r="H1106" s="67"/>
      <c r="I1106" s="67"/>
      <c r="J1106" s="67"/>
      <c r="K1106" s="67"/>
      <c r="L1106" s="67"/>
      <c r="M1106" s="67"/>
      <c r="N1106" s="67"/>
    </row>
    <row r="1107" spans="1:14" ht="12.75" x14ac:dyDescent="0.2">
      <c r="A1107" s="64"/>
      <c r="B1107" s="64"/>
      <c r="C1107" s="67"/>
      <c r="D1107" s="67"/>
      <c r="E1107" s="67"/>
      <c r="F1107" s="67"/>
      <c r="G1107" s="67"/>
      <c r="H1107" s="67"/>
      <c r="I1107" s="67"/>
      <c r="J1107" s="67"/>
      <c r="K1107" s="67"/>
      <c r="L1107" s="67"/>
      <c r="M1107" s="67"/>
      <c r="N1107" s="67"/>
    </row>
    <row r="1108" spans="1:14" ht="12.75" x14ac:dyDescent="0.2">
      <c r="A1108" s="64"/>
      <c r="B1108" s="64"/>
      <c r="C1108" s="67"/>
      <c r="D1108" s="67"/>
      <c r="E1108" s="67"/>
      <c r="F1108" s="67"/>
      <c r="G1108" s="67"/>
      <c r="H1108" s="67"/>
      <c r="I1108" s="67"/>
      <c r="J1108" s="67"/>
      <c r="K1108" s="67"/>
      <c r="L1108" s="67"/>
      <c r="M1108" s="67"/>
      <c r="N1108" s="67"/>
    </row>
    <row r="1109" spans="1:14" ht="12.75" x14ac:dyDescent="0.2">
      <c r="A1109" s="64"/>
      <c r="B1109" s="64"/>
      <c r="C1109" s="67"/>
      <c r="D1109" s="67"/>
      <c r="E1109" s="67"/>
      <c r="F1109" s="67"/>
      <c r="G1109" s="67"/>
      <c r="H1109" s="67"/>
      <c r="I1109" s="67"/>
      <c r="J1109" s="67"/>
      <c r="K1109" s="67"/>
      <c r="L1109" s="67"/>
      <c r="M1109" s="67"/>
      <c r="N1109" s="67"/>
    </row>
    <row r="1110" spans="1:14" ht="12.75" x14ac:dyDescent="0.2">
      <c r="A1110" s="64"/>
      <c r="B1110" s="64"/>
      <c r="C1110" s="67"/>
      <c r="D1110" s="67"/>
      <c r="E1110" s="67"/>
      <c r="F1110" s="67"/>
      <c r="G1110" s="67"/>
      <c r="H1110" s="67"/>
      <c r="I1110" s="67"/>
      <c r="J1110" s="67"/>
      <c r="K1110" s="67"/>
      <c r="L1110" s="67"/>
      <c r="M1110" s="67"/>
      <c r="N1110" s="67"/>
    </row>
    <row r="1111" spans="1:14" ht="12.75" x14ac:dyDescent="0.2">
      <c r="A1111" s="64"/>
      <c r="B1111" s="64"/>
      <c r="C1111" s="67"/>
      <c r="D1111" s="67"/>
      <c r="E1111" s="67"/>
      <c r="F1111" s="67"/>
      <c r="G1111" s="67"/>
      <c r="H1111" s="67"/>
      <c r="I1111" s="67"/>
      <c r="J1111" s="67"/>
      <c r="K1111" s="67"/>
      <c r="L1111" s="67"/>
      <c r="M1111" s="67"/>
      <c r="N1111" s="67"/>
    </row>
    <row r="1112" spans="1:14" ht="12.75" x14ac:dyDescent="0.2">
      <c r="A1112" s="64"/>
      <c r="B1112" s="64"/>
      <c r="C1112" s="67"/>
      <c r="D1112" s="67"/>
      <c r="E1112" s="67"/>
      <c r="F1112" s="67"/>
      <c r="G1112" s="67"/>
      <c r="H1112" s="67"/>
      <c r="I1112" s="67"/>
      <c r="J1112" s="67"/>
      <c r="K1112" s="67"/>
      <c r="L1112" s="67"/>
      <c r="M1112" s="67"/>
      <c r="N1112" s="67"/>
    </row>
    <row r="1113" spans="1:14" ht="12.75" x14ac:dyDescent="0.2">
      <c r="A1113" s="64"/>
      <c r="B1113" s="64"/>
      <c r="C1113" s="67"/>
      <c r="D1113" s="67"/>
      <c r="E1113" s="67"/>
      <c r="F1113" s="67"/>
      <c r="G1113" s="67"/>
      <c r="H1113" s="67"/>
      <c r="I1113" s="67"/>
      <c r="J1113" s="67"/>
      <c r="K1113" s="67"/>
      <c r="L1113" s="67"/>
      <c r="M1113" s="67"/>
      <c r="N1113" s="67"/>
    </row>
    <row r="1114" spans="1:14" ht="12.75" x14ac:dyDescent="0.2">
      <c r="A1114" s="64"/>
      <c r="B1114" s="64"/>
      <c r="C1114" s="67"/>
      <c r="D1114" s="67"/>
      <c r="E1114" s="67"/>
      <c r="F1114" s="67"/>
      <c r="G1114" s="67"/>
      <c r="H1114" s="67"/>
      <c r="I1114" s="67"/>
      <c r="J1114" s="67"/>
      <c r="K1114" s="67"/>
      <c r="L1114" s="67"/>
      <c r="M1114" s="67"/>
      <c r="N1114" s="67"/>
    </row>
    <row r="1115" spans="1:14" ht="12.75" x14ac:dyDescent="0.2">
      <c r="A1115" s="64"/>
      <c r="B1115" s="64"/>
      <c r="C1115" s="67"/>
      <c r="D1115" s="67"/>
      <c r="E1115" s="67"/>
      <c r="F1115" s="67"/>
      <c r="G1115" s="67"/>
      <c r="H1115" s="67"/>
      <c r="I1115" s="67"/>
      <c r="J1115" s="67"/>
      <c r="K1115" s="67"/>
      <c r="L1115" s="67"/>
      <c r="M1115" s="67"/>
      <c r="N1115" s="67"/>
    </row>
    <row r="1116" spans="1:14" ht="12.75" x14ac:dyDescent="0.2">
      <c r="A1116" s="64"/>
      <c r="B1116" s="64"/>
      <c r="C1116" s="67"/>
      <c r="D1116" s="67"/>
      <c r="E1116" s="67"/>
      <c r="F1116" s="67"/>
      <c r="G1116" s="67"/>
      <c r="H1116" s="67"/>
      <c r="I1116" s="67"/>
      <c r="J1116" s="67"/>
      <c r="K1116" s="67"/>
      <c r="L1116" s="67"/>
      <c r="M1116" s="67"/>
      <c r="N1116" s="67"/>
    </row>
    <row r="1117" spans="1:14" ht="12.75" x14ac:dyDescent="0.2">
      <c r="A1117" s="64"/>
      <c r="B1117" s="64"/>
      <c r="C1117" s="67"/>
      <c r="D1117" s="67"/>
      <c r="E1117" s="67"/>
      <c r="F1117" s="67"/>
      <c r="G1117" s="67"/>
      <c r="H1117" s="67"/>
      <c r="I1117" s="67"/>
      <c r="J1117" s="67"/>
      <c r="K1117" s="67"/>
      <c r="L1117" s="67"/>
      <c r="M1117" s="67"/>
      <c r="N1117" s="67"/>
    </row>
    <row r="1118" spans="1:14" ht="12.75" x14ac:dyDescent="0.2">
      <c r="A1118" s="64"/>
      <c r="B1118" s="64"/>
      <c r="C1118" s="67"/>
      <c r="D1118" s="67"/>
      <c r="E1118" s="67"/>
      <c r="F1118" s="67"/>
      <c r="G1118" s="67"/>
      <c r="H1118" s="67"/>
      <c r="I1118" s="67"/>
      <c r="J1118" s="67"/>
      <c r="K1118" s="67"/>
      <c r="L1118" s="67"/>
      <c r="M1118" s="67"/>
      <c r="N1118" s="67"/>
    </row>
    <row r="1119" spans="1:14" ht="12.75" x14ac:dyDescent="0.2">
      <c r="A1119" s="64"/>
      <c r="B1119" s="64"/>
      <c r="C1119" s="67"/>
      <c r="D1119" s="67"/>
      <c r="E1119" s="67"/>
      <c r="F1119" s="67"/>
      <c r="G1119" s="67"/>
      <c r="H1119" s="67"/>
      <c r="I1119" s="67"/>
      <c r="J1119" s="67"/>
      <c r="K1119" s="67"/>
      <c r="L1119" s="67"/>
      <c r="M1119" s="67"/>
      <c r="N1119" s="67"/>
    </row>
    <row r="1120" spans="1:14" ht="12.75" x14ac:dyDescent="0.2">
      <c r="A1120" s="64"/>
      <c r="B1120" s="64"/>
      <c r="C1120" s="67"/>
      <c r="D1120" s="67"/>
      <c r="E1120" s="67"/>
      <c r="F1120" s="67"/>
      <c r="G1120" s="67"/>
      <c r="H1120" s="67"/>
      <c r="I1120" s="67"/>
      <c r="J1120" s="67"/>
      <c r="K1120" s="67"/>
      <c r="L1120" s="67"/>
      <c r="M1120" s="67"/>
      <c r="N1120" s="67"/>
    </row>
    <row r="1121" spans="1:14" ht="12.75" x14ac:dyDescent="0.2">
      <c r="A1121" s="64"/>
      <c r="B1121" s="64"/>
      <c r="C1121" s="67"/>
      <c r="D1121" s="67"/>
      <c r="E1121" s="67"/>
      <c r="F1121" s="67"/>
      <c r="G1121" s="67"/>
      <c r="H1121" s="67"/>
      <c r="I1121" s="67"/>
      <c r="J1121" s="67"/>
      <c r="K1121" s="67"/>
      <c r="L1121" s="67"/>
      <c r="M1121" s="67"/>
      <c r="N1121" s="67"/>
    </row>
    <row r="1122" spans="1:14" ht="12.75" x14ac:dyDescent="0.2">
      <c r="A1122" s="64"/>
      <c r="B1122" s="64"/>
      <c r="C1122" s="67"/>
      <c r="D1122" s="67"/>
      <c r="E1122" s="67"/>
      <c r="F1122" s="67"/>
      <c r="G1122" s="67"/>
      <c r="H1122" s="67"/>
      <c r="I1122" s="67"/>
      <c r="J1122" s="67"/>
      <c r="K1122" s="67"/>
      <c r="L1122" s="67"/>
      <c r="M1122" s="67"/>
      <c r="N1122" s="67"/>
    </row>
    <row r="1123" spans="1:14" ht="12.75" x14ac:dyDescent="0.2">
      <c r="A1123" s="64"/>
      <c r="B1123" s="64"/>
      <c r="C1123" s="67"/>
      <c r="D1123" s="67"/>
      <c r="E1123" s="67"/>
      <c r="F1123" s="67"/>
      <c r="G1123" s="67"/>
      <c r="H1123" s="67"/>
      <c r="I1123" s="67"/>
      <c r="J1123" s="67"/>
      <c r="K1123" s="67"/>
      <c r="L1123" s="67"/>
      <c r="M1123" s="67"/>
      <c r="N1123" s="67"/>
    </row>
    <row r="1124" spans="1:14" ht="12.75" x14ac:dyDescent="0.2">
      <c r="A1124" s="64"/>
      <c r="B1124" s="64"/>
      <c r="C1124" s="67"/>
      <c r="D1124" s="67"/>
      <c r="E1124" s="67"/>
      <c r="F1124" s="67"/>
      <c r="G1124" s="67"/>
      <c r="H1124" s="67"/>
      <c r="I1124" s="67"/>
      <c r="J1124" s="67"/>
      <c r="K1124" s="67"/>
      <c r="L1124" s="67"/>
      <c r="M1124" s="67"/>
      <c r="N1124" s="67"/>
    </row>
    <row r="1125" spans="1:14" ht="12.75" x14ac:dyDescent="0.2">
      <c r="A1125" s="64"/>
      <c r="B1125" s="64"/>
      <c r="C1125" s="67"/>
      <c r="D1125" s="67"/>
      <c r="E1125" s="67"/>
      <c r="F1125" s="67"/>
      <c r="G1125" s="67"/>
      <c r="H1125" s="67"/>
      <c r="I1125" s="67"/>
      <c r="J1125" s="67"/>
      <c r="K1125" s="67"/>
      <c r="L1125" s="67"/>
      <c r="M1125" s="67"/>
      <c r="N1125" s="67"/>
    </row>
    <row r="1126" spans="1:14" ht="12.75" x14ac:dyDescent="0.2">
      <c r="A1126" s="64"/>
      <c r="B1126" s="64"/>
      <c r="C1126" s="67"/>
      <c r="D1126" s="67"/>
      <c r="E1126" s="67"/>
      <c r="F1126" s="67"/>
      <c r="G1126" s="67"/>
      <c r="H1126" s="67"/>
      <c r="I1126" s="67"/>
      <c r="J1126" s="67"/>
      <c r="K1126" s="67"/>
      <c r="L1126" s="67"/>
      <c r="M1126" s="67"/>
      <c r="N1126" s="67"/>
    </row>
    <row r="1127" spans="1:14" ht="12.75" x14ac:dyDescent="0.2">
      <c r="A1127" s="64"/>
      <c r="B1127" s="64"/>
      <c r="C1127" s="67"/>
      <c r="D1127" s="67"/>
      <c r="E1127" s="67"/>
      <c r="F1127" s="67"/>
      <c r="G1127" s="67"/>
      <c r="H1127" s="67"/>
      <c r="I1127" s="67"/>
      <c r="J1127" s="67"/>
      <c r="K1127" s="67"/>
      <c r="L1127" s="67"/>
      <c r="M1127" s="67"/>
      <c r="N1127" s="67"/>
    </row>
    <row r="1128" spans="1:14" ht="12.75" x14ac:dyDescent="0.2">
      <c r="A1128" s="64"/>
      <c r="B1128" s="64"/>
      <c r="C1128" s="67"/>
      <c r="D1128" s="67"/>
      <c r="E1128" s="67"/>
      <c r="F1128" s="67"/>
      <c r="G1128" s="67"/>
      <c r="H1128" s="67"/>
      <c r="I1128" s="67"/>
      <c r="J1128" s="67"/>
      <c r="K1128" s="67"/>
      <c r="L1128" s="67"/>
      <c r="M1128" s="67"/>
      <c r="N1128" s="67"/>
    </row>
    <row r="1129" spans="1:14" ht="12.75" x14ac:dyDescent="0.2">
      <c r="A1129" s="64"/>
      <c r="B1129" s="64"/>
      <c r="C1129" s="67"/>
      <c r="D1129" s="67"/>
      <c r="E1129" s="67"/>
      <c r="F1129" s="67"/>
      <c r="G1129" s="67"/>
      <c r="H1129" s="67"/>
      <c r="I1129" s="67"/>
      <c r="J1129" s="67"/>
      <c r="K1129" s="67"/>
      <c r="L1129" s="67"/>
      <c r="M1129" s="67"/>
      <c r="N1129" s="67"/>
    </row>
    <row r="1130" spans="1:14" ht="12.75" x14ac:dyDescent="0.2">
      <c r="A1130" s="64"/>
      <c r="B1130" s="64"/>
      <c r="C1130" s="67"/>
      <c r="D1130" s="67"/>
      <c r="E1130" s="67"/>
      <c r="F1130" s="67"/>
      <c r="G1130" s="67"/>
      <c r="H1130" s="67"/>
      <c r="I1130" s="67"/>
      <c r="J1130" s="67"/>
      <c r="K1130" s="67"/>
      <c r="L1130" s="67"/>
      <c r="M1130" s="67"/>
      <c r="N1130" s="67"/>
    </row>
    <row r="1131" spans="1:14" ht="12.75" x14ac:dyDescent="0.2">
      <c r="A1131" s="64"/>
      <c r="B1131" s="64"/>
      <c r="C1131" s="67"/>
      <c r="D1131" s="67"/>
      <c r="E1131" s="67"/>
      <c r="F1131" s="67"/>
      <c r="G1131" s="67"/>
      <c r="H1131" s="67"/>
      <c r="I1131" s="67"/>
      <c r="J1131" s="67"/>
      <c r="K1131" s="67"/>
      <c r="L1131" s="67"/>
      <c r="M1131" s="67"/>
      <c r="N1131" s="67"/>
    </row>
    <row r="1132" spans="1:14" ht="12.75" x14ac:dyDescent="0.2">
      <c r="A1132" s="64"/>
      <c r="B1132" s="64"/>
      <c r="C1132" s="67"/>
      <c r="D1132" s="67"/>
      <c r="E1132" s="67"/>
      <c r="F1132" s="67"/>
      <c r="G1132" s="67"/>
      <c r="H1132" s="67"/>
      <c r="I1132" s="67"/>
      <c r="J1132" s="67"/>
      <c r="K1132" s="67"/>
      <c r="L1132" s="67"/>
      <c r="M1132" s="67"/>
      <c r="N1132" s="67"/>
    </row>
    <row r="1133" spans="1:14" ht="12.75" x14ac:dyDescent="0.2">
      <c r="A1133" s="64"/>
      <c r="B1133" s="64"/>
      <c r="C1133" s="67"/>
      <c r="D1133" s="67"/>
      <c r="E1133" s="67"/>
      <c r="F1133" s="67"/>
      <c r="G1133" s="67"/>
      <c r="H1133" s="67"/>
      <c r="I1133" s="67"/>
      <c r="J1133" s="67"/>
      <c r="K1133" s="67"/>
      <c r="L1133" s="67"/>
      <c r="M1133" s="67"/>
      <c r="N1133" s="67"/>
    </row>
    <row r="1134" spans="1:14" ht="12.75" x14ac:dyDescent="0.2">
      <c r="A1134" s="64"/>
      <c r="B1134" s="64"/>
      <c r="C1134" s="67"/>
      <c r="D1134" s="67"/>
      <c r="E1134" s="67"/>
      <c r="F1134" s="67"/>
      <c r="G1134" s="67"/>
      <c r="H1134" s="67"/>
      <c r="I1134" s="67"/>
      <c r="J1134" s="67"/>
      <c r="K1134" s="67"/>
      <c r="L1134" s="67"/>
      <c r="M1134" s="67"/>
      <c r="N1134" s="67"/>
    </row>
    <row r="1135" spans="1:14" ht="12.75" x14ac:dyDescent="0.2">
      <c r="A1135" s="64"/>
      <c r="B1135" s="64"/>
      <c r="C1135" s="67"/>
      <c r="D1135" s="67"/>
      <c r="E1135" s="67"/>
      <c r="F1135" s="67"/>
      <c r="G1135" s="67"/>
      <c r="H1135" s="67"/>
      <c r="I1135" s="67"/>
      <c r="J1135" s="67"/>
      <c r="K1135" s="67"/>
      <c r="L1135" s="67"/>
      <c r="M1135" s="67"/>
      <c r="N1135" s="67"/>
    </row>
    <row r="1136" spans="1:14" ht="12.75" x14ac:dyDescent="0.2">
      <c r="A1136" s="64"/>
      <c r="B1136" s="64"/>
      <c r="C1136" s="67"/>
      <c r="D1136" s="67"/>
      <c r="E1136" s="67"/>
      <c r="F1136" s="67"/>
      <c r="G1136" s="67"/>
      <c r="H1136" s="67"/>
      <c r="I1136" s="67"/>
      <c r="J1136" s="67"/>
      <c r="K1136" s="67"/>
      <c r="L1136" s="67"/>
      <c r="M1136" s="67"/>
      <c r="N1136" s="67"/>
    </row>
    <row r="1137" spans="1:14" ht="12.75" x14ac:dyDescent="0.2">
      <c r="A1137" s="64"/>
      <c r="B1137" s="64"/>
      <c r="C1137" s="67"/>
      <c r="D1137" s="67"/>
      <c r="E1137" s="67"/>
      <c r="F1137" s="67"/>
      <c r="G1137" s="67"/>
      <c r="H1137" s="67"/>
      <c r="I1137" s="67"/>
      <c r="J1137" s="67"/>
      <c r="K1137" s="67"/>
      <c r="L1137" s="67"/>
      <c r="M1137" s="67"/>
      <c r="N1137" s="67"/>
    </row>
    <row r="1138" spans="1:14" ht="12.75" x14ac:dyDescent="0.2">
      <c r="A1138" s="64"/>
      <c r="B1138" s="64"/>
      <c r="C1138" s="67"/>
      <c r="D1138" s="67"/>
      <c r="E1138" s="67"/>
      <c r="F1138" s="67"/>
      <c r="G1138" s="67"/>
      <c r="H1138" s="67"/>
      <c r="I1138" s="67"/>
      <c r="J1138" s="67"/>
      <c r="K1138" s="67"/>
      <c r="L1138" s="67"/>
      <c r="M1138" s="67"/>
      <c r="N1138" s="67"/>
    </row>
    <row r="1139" spans="1:14" ht="12.75" x14ac:dyDescent="0.2">
      <c r="A1139" s="64"/>
      <c r="B1139" s="64"/>
      <c r="C1139" s="67"/>
      <c r="D1139" s="67"/>
      <c r="E1139" s="67"/>
      <c r="F1139" s="67"/>
      <c r="G1139" s="67"/>
      <c r="H1139" s="67"/>
      <c r="I1139" s="67"/>
      <c r="J1139" s="67"/>
      <c r="K1139" s="67"/>
      <c r="L1139" s="67"/>
      <c r="M1139" s="67"/>
      <c r="N1139" s="67"/>
    </row>
    <row r="1140" spans="1:14" ht="12.75" x14ac:dyDescent="0.2">
      <c r="A1140" s="64"/>
      <c r="B1140" s="64"/>
      <c r="C1140" s="67"/>
      <c r="D1140" s="67"/>
      <c r="E1140" s="67"/>
      <c r="F1140" s="67"/>
      <c r="G1140" s="67"/>
      <c r="H1140" s="67"/>
      <c r="I1140" s="67"/>
      <c r="J1140" s="67"/>
      <c r="K1140" s="67"/>
      <c r="L1140" s="67"/>
      <c r="M1140" s="67"/>
      <c r="N1140" s="67"/>
    </row>
    <row r="1141" spans="1:14" ht="12.75" x14ac:dyDescent="0.2">
      <c r="A1141" s="64"/>
      <c r="B1141" s="64"/>
      <c r="C1141" s="67"/>
      <c r="D1141" s="67"/>
      <c r="E1141" s="67"/>
      <c r="F1141" s="67"/>
      <c r="G1141" s="67"/>
      <c r="H1141" s="67"/>
      <c r="I1141" s="67"/>
      <c r="J1141" s="67"/>
      <c r="K1141" s="67"/>
      <c r="L1141" s="67"/>
      <c r="M1141" s="67"/>
      <c r="N1141" s="67"/>
    </row>
    <row r="1142" spans="1:14" ht="12.75" x14ac:dyDescent="0.2">
      <c r="A1142" s="64"/>
      <c r="B1142" s="64"/>
      <c r="C1142" s="67"/>
      <c r="D1142" s="67"/>
      <c r="E1142" s="67"/>
      <c r="F1142" s="67"/>
      <c r="G1142" s="67"/>
      <c r="H1142" s="67"/>
      <c r="I1142" s="67"/>
      <c r="J1142" s="67"/>
      <c r="K1142" s="67"/>
      <c r="L1142" s="67"/>
      <c r="M1142" s="67"/>
      <c r="N1142" s="67"/>
    </row>
    <row r="1143" spans="1:14" ht="12.75" x14ac:dyDescent="0.2">
      <c r="A1143" s="64"/>
      <c r="B1143" s="64"/>
      <c r="C1143" s="67"/>
      <c r="D1143" s="67"/>
      <c r="E1143" s="67"/>
      <c r="F1143" s="67"/>
      <c r="G1143" s="67"/>
      <c r="H1143" s="67"/>
      <c r="I1143" s="67"/>
      <c r="J1143" s="67"/>
      <c r="K1143" s="67"/>
      <c r="L1143" s="67"/>
      <c r="M1143" s="67"/>
      <c r="N1143" s="67"/>
    </row>
    <row r="1144" spans="1:14" ht="12.75" x14ac:dyDescent="0.2">
      <c r="A1144" s="64"/>
      <c r="B1144" s="64"/>
      <c r="C1144" s="67"/>
      <c r="D1144" s="67"/>
      <c r="E1144" s="67"/>
      <c r="F1144" s="67"/>
      <c r="G1144" s="67"/>
      <c r="H1144" s="67"/>
      <c r="I1144" s="67"/>
      <c r="J1144" s="67"/>
      <c r="K1144" s="67"/>
      <c r="L1144" s="67"/>
      <c r="M1144" s="67"/>
      <c r="N1144" s="67"/>
    </row>
    <row r="1145" spans="1:14" ht="12.75" x14ac:dyDescent="0.2">
      <c r="A1145" s="64"/>
      <c r="B1145" s="64"/>
      <c r="C1145" s="67"/>
      <c r="D1145" s="67"/>
      <c r="E1145" s="67"/>
      <c r="F1145" s="67"/>
      <c r="G1145" s="67"/>
      <c r="H1145" s="67"/>
      <c r="I1145" s="67"/>
      <c r="J1145" s="67"/>
      <c r="K1145" s="67"/>
      <c r="L1145" s="67"/>
      <c r="M1145" s="67"/>
      <c r="N1145" s="67"/>
    </row>
    <row r="1146" spans="1:14" ht="12.75" x14ac:dyDescent="0.2">
      <c r="A1146" s="64"/>
      <c r="B1146" s="64"/>
      <c r="C1146" s="67"/>
      <c r="D1146" s="67"/>
      <c r="E1146" s="67"/>
      <c r="F1146" s="67"/>
      <c r="G1146" s="67"/>
      <c r="H1146" s="67"/>
      <c r="I1146" s="67"/>
      <c r="J1146" s="67"/>
      <c r="K1146" s="67"/>
      <c r="L1146" s="67"/>
      <c r="M1146" s="67"/>
      <c r="N1146" s="67"/>
    </row>
    <row r="1147" spans="1:14" ht="12.75" x14ac:dyDescent="0.2">
      <c r="A1147" s="64"/>
      <c r="B1147" s="64"/>
      <c r="C1147" s="67"/>
      <c r="D1147" s="67"/>
      <c r="E1147" s="67"/>
      <c r="F1147" s="67"/>
      <c r="G1147" s="67"/>
      <c r="H1147" s="67"/>
      <c r="I1147" s="67"/>
      <c r="J1147" s="67"/>
      <c r="K1147" s="67"/>
      <c r="L1147" s="67"/>
      <c r="M1147" s="67"/>
      <c r="N1147" s="67"/>
    </row>
    <row r="1148" spans="1:14" ht="12.75" x14ac:dyDescent="0.2">
      <c r="A1148" s="64"/>
      <c r="B1148" s="64"/>
      <c r="C1148" s="67"/>
      <c r="D1148" s="67"/>
      <c r="E1148" s="67"/>
      <c r="F1148" s="67"/>
      <c r="G1148" s="67"/>
      <c r="H1148" s="67"/>
      <c r="I1148" s="67"/>
      <c r="J1148" s="67"/>
      <c r="K1148" s="67"/>
      <c r="L1148" s="67"/>
      <c r="M1148" s="67"/>
      <c r="N1148" s="67"/>
    </row>
    <row r="1149" spans="1:14" ht="12.75" x14ac:dyDescent="0.2">
      <c r="A1149" s="64"/>
      <c r="B1149" s="64"/>
      <c r="C1149" s="67"/>
      <c r="D1149" s="67"/>
      <c r="E1149" s="67"/>
      <c r="F1149" s="67"/>
      <c r="G1149" s="67"/>
      <c r="H1149" s="67"/>
      <c r="I1149" s="67"/>
      <c r="J1149" s="67"/>
      <c r="K1149" s="67"/>
      <c r="L1149" s="67"/>
      <c r="M1149" s="67"/>
      <c r="N1149" s="67"/>
    </row>
    <row r="1150" spans="1:14" ht="12.75" x14ac:dyDescent="0.2">
      <c r="A1150" s="64"/>
      <c r="B1150" s="64"/>
      <c r="C1150" s="67"/>
      <c r="D1150" s="67"/>
      <c r="E1150" s="67"/>
      <c r="F1150" s="67"/>
      <c r="G1150" s="67"/>
      <c r="H1150" s="67"/>
      <c r="I1150" s="67"/>
      <c r="J1150" s="67"/>
      <c r="K1150" s="67"/>
      <c r="L1150" s="67"/>
      <c r="M1150" s="67"/>
      <c r="N1150" s="67"/>
    </row>
    <row r="1151" spans="1:14" ht="12.75" x14ac:dyDescent="0.2">
      <c r="A1151" s="64"/>
      <c r="B1151" s="64"/>
      <c r="C1151" s="67"/>
      <c r="D1151" s="67"/>
      <c r="E1151" s="67"/>
      <c r="F1151" s="67"/>
      <c r="G1151" s="67"/>
      <c r="H1151" s="67"/>
      <c r="I1151" s="67"/>
      <c r="J1151" s="67"/>
      <c r="K1151" s="67"/>
      <c r="L1151" s="67"/>
      <c r="M1151" s="67"/>
      <c r="N1151" s="67"/>
    </row>
    <row r="1152" spans="1:14" ht="12.75" x14ac:dyDescent="0.2">
      <c r="A1152" s="64"/>
      <c r="B1152" s="64"/>
      <c r="C1152" s="67"/>
      <c r="D1152" s="67"/>
      <c r="E1152" s="67"/>
      <c r="F1152" s="67"/>
      <c r="G1152" s="67"/>
      <c r="H1152" s="67"/>
      <c r="I1152" s="67"/>
      <c r="J1152" s="67"/>
      <c r="K1152" s="67"/>
      <c r="L1152" s="67"/>
      <c r="M1152" s="67"/>
      <c r="N1152" s="67"/>
    </row>
    <row r="1153" spans="1:14" ht="12.75" x14ac:dyDescent="0.2">
      <c r="A1153" s="64"/>
      <c r="B1153" s="64"/>
      <c r="C1153" s="67"/>
      <c r="D1153" s="67"/>
      <c r="E1153" s="67"/>
      <c r="F1153" s="67"/>
      <c r="G1153" s="67"/>
      <c r="H1153" s="67"/>
      <c r="I1153" s="67"/>
      <c r="J1153" s="67"/>
      <c r="K1153" s="67"/>
      <c r="L1153" s="67"/>
      <c r="M1153" s="67"/>
      <c r="N1153" s="67"/>
    </row>
    <row r="1154" spans="1:14" ht="12.75" x14ac:dyDescent="0.2">
      <c r="A1154" s="64"/>
      <c r="B1154" s="64"/>
      <c r="C1154" s="67"/>
      <c r="D1154" s="67"/>
      <c r="E1154" s="67"/>
      <c r="F1154" s="67"/>
      <c r="G1154" s="67"/>
      <c r="H1154" s="67"/>
      <c r="I1154" s="67"/>
      <c r="J1154" s="67"/>
      <c r="K1154" s="67"/>
      <c r="L1154" s="67"/>
      <c r="M1154" s="67"/>
      <c r="N1154" s="67"/>
    </row>
    <row r="1155" spans="1:14" ht="12.75" x14ac:dyDescent="0.2">
      <c r="A1155" s="64"/>
      <c r="B1155" s="64"/>
      <c r="C1155" s="67"/>
      <c r="D1155" s="67"/>
      <c r="E1155" s="67"/>
      <c r="F1155" s="67"/>
      <c r="G1155" s="67"/>
      <c r="H1155" s="67"/>
      <c r="I1155" s="67"/>
      <c r="J1155" s="67"/>
      <c r="K1155" s="67"/>
      <c r="L1155" s="67"/>
      <c r="M1155" s="67"/>
      <c r="N1155" s="67"/>
    </row>
    <row r="1156" spans="1:14" ht="12.75" x14ac:dyDescent="0.2">
      <c r="A1156" s="64"/>
      <c r="B1156" s="64"/>
      <c r="C1156" s="67"/>
      <c r="D1156" s="67"/>
      <c r="E1156" s="67"/>
      <c r="F1156" s="67"/>
      <c r="G1156" s="67"/>
      <c r="H1156" s="67"/>
      <c r="I1156" s="67"/>
      <c r="J1156" s="67"/>
      <c r="K1156" s="67"/>
      <c r="L1156" s="67"/>
      <c r="M1156" s="67"/>
      <c r="N1156" s="67"/>
    </row>
    <row r="1157" spans="1:14" ht="12.75" x14ac:dyDescent="0.2">
      <c r="A1157" s="64"/>
      <c r="B1157" s="64"/>
      <c r="C1157" s="67"/>
      <c r="D1157" s="67"/>
      <c r="E1157" s="67"/>
      <c r="F1157" s="67"/>
      <c r="G1157" s="67"/>
      <c r="H1157" s="67"/>
      <c r="I1157" s="67"/>
      <c r="J1157" s="67"/>
      <c r="K1157" s="67"/>
      <c r="L1157" s="67"/>
      <c r="M1157" s="67"/>
      <c r="N1157" s="67"/>
    </row>
    <row r="1158" spans="1:14" ht="12.75" x14ac:dyDescent="0.2">
      <c r="A1158" s="64"/>
      <c r="B1158" s="64"/>
      <c r="C1158" s="67"/>
      <c r="D1158" s="67"/>
      <c r="E1158" s="67"/>
      <c r="F1158" s="67"/>
      <c r="G1158" s="67"/>
      <c r="H1158" s="67"/>
      <c r="I1158" s="67"/>
      <c r="J1158" s="67"/>
      <c r="K1158" s="67"/>
      <c r="L1158" s="67"/>
      <c r="M1158" s="67"/>
      <c r="N1158" s="67"/>
    </row>
    <row r="1159" spans="1:14" ht="12.75" x14ac:dyDescent="0.2">
      <c r="A1159" s="64"/>
      <c r="B1159" s="64"/>
      <c r="C1159" s="67"/>
      <c r="D1159" s="67"/>
      <c r="E1159" s="67"/>
      <c r="F1159" s="67"/>
      <c r="G1159" s="67"/>
      <c r="H1159" s="67"/>
      <c r="I1159" s="67"/>
      <c r="J1159" s="67"/>
      <c r="K1159" s="67"/>
      <c r="L1159" s="67"/>
      <c r="M1159" s="67"/>
      <c r="N1159" s="67"/>
    </row>
    <row r="1160" spans="1:14" ht="12.75" x14ac:dyDescent="0.2">
      <c r="A1160" s="64"/>
      <c r="B1160" s="64"/>
      <c r="C1160" s="67"/>
      <c r="D1160" s="67"/>
      <c r="E1160" s="67"/>
      <c r="F1160" s="67"/>
      <c r="G1160" s="67"/>
      <c r="H1160" s="67"/>
      <c r="I1160" s="67"/>
      <c r="J1160" s="67"/>
      <c r="K1160" s="67"/>
      <c r="L1160" s="67"/>
      <c r="M1160" s="67"/>
      <c r="N1160" s="67"/>
    </row>
    <row r="1161" spans="1:14" ht="12.75" x14ac:dyDescent="0.2">
      <c r="A1161" s="64"/>
      <c r="B1161" s="64"/>
      <c r="C1161" s="67"/>
      <c r="D1161" s="67"/>
      <c r="E1161" s="67"/>
      <c r="F1161" s="67"/>
      <c r="G1161" s="67"/>
      <c r="H1161" s="67"/>
      <c r="I1161" s="67"/>
      <c r="J1161" s="67"/>
      <c r="K1161" s="67"/>
      <c r="L1161" s="67"/>
      <c r="M1161" s="67"/>
      <c r="N1161" s="67"/>
    </row>
    <row r="1162" spans="1:14" ht="12.75" x14ac:dyDescent="0.2">
      <c r="A1162" s="64"/>
      <c r="B1162" s="64"/>
      <c r="C1162" s="67"/>
      <c r="D1162" s="67"/>
      <c r="E1162" s="67"/>
      <c r="F1162" s="67"/>
      <c r="G1162" s="67"/>
      <c r="H1162" s="67"/>
      <c r="I1162" s="67"/>
      <c r="J1162" s="67"/>
      <c r="K1162" s="67"/>
      <c r="L1162" s="67"/>
      <c r="M1162" s="67"/>
      <c r="N1162" s="67"/>
    </row>
    <row r="1163" spans="1:14" ht="12.75" x14ac:dyDescent="0.2">
      <c r="A1163" s="64"/>
      <c r="B1163" s="64"/>
      <c r="C1163" s="67"/>
      <c r="D1163" s="67"/>
      <c r="E1163" s="67"/>
      <c r="F1163" s="67"/>
      <c r="G1163" s="67"/>
      <c r="H1163" s="67"/>
      <c r="I1163" s="67"/>
      <c r="J1163" s="67"/>
      <c r="K1163" s="67"/>
      <c r="L1163" s="67"/>
      <c r="M1163" s="67"/>
      <c r="N1163" s="67"/>
    </row>
    <row r="1164" spans="1:14" ht="12.75" x14ac:dyDescent="0.2">
      <c r="A1164" s="64"/>
      <c r="B1164" s="64"/>
      <c r="C1164" s="67"/>
      <c r="D1164" s="67"/>
      <c r="E1164" s="67"/>
      <c r="F1164" s="67"/>
      <c r="G1164" s="67"/>
      <c r="H1164" s="67"/>
      <c r="I1164" s="67"/>
      <c r="J1164" s="67"/>
      <c r="K1164" s="67"/>
      <c r="L1164" s="67"/>
      <c r="M1164" s="67"/>
      <c r="N1164" s="67"/>
    </row>
    <row r="1165" spans="1:14" ht="12.75" x14ac:dyDescent="0.2">
      <c r="A1165" s="64"/>
      <c r="B1165" s="64"/>
      <c r="C1165" s="67"/>
      <c r="D1165" s="67"/>
      <c r="E1165" s="67"/>
      <c r="F1165" s="67"/>
      <c r="G1165" s="67"/>
      <c r="H1165" s="67"/>
      <c r="I1165" s="67"/>
      <c r="J1165" s="67"/>
      <c r="K1165" s="67"/>
      <c r="L1165" s="67"/>
      <c r="M1165" s="67"/>
      <c r="N1165" s="67"/>
    </row>
    <row r="1166" spans="1:14" ht="12.75" x14ac:dyDescent="0.2">
      <c r="A1166" s="64"/>
      <c r="B1166" s="64"/>
      <c r="C1166" s="67"/>
      <c r="D1166" s="67"/>
      <c r="E1166" s="67"/>
      <c r="F1166" s="67"/>
      <c r="G1166" s="67"/>
      <c r="H1166" s="67"/>
      <c r="I1166" s="67"/>
      <c r="J1166" s="67"/>
      <c r="K1166" s="67"/>
      <c r="L1166" s="67"/>
      <c r="M1166" s="67"/>
      <c r="N1166" s="67"/>
    </row>
    <row r="1167" spans="1:14" ht="12.75" x14ac:dyDescent="0.2">
      <c r="A1167" s="64"/>
      <c r="B1167" s="64"/>
      <c r="C1167" s="67"/>
      <c r="D1167" s="67"/>
      <c r="E1167" s="67"/>
      <c r="F1167" s="67"/>
      <c r="G1167" s="67"/>
      <c r="H1167" s="67"/>
      <c r="I1167" s="67"/>
      <c r="J1167" s="67"/>
      <c r="K1167" s="67"/>
      <c r="L1167" s="67"/>
      <c r="M1167" s="67"/>
      <c r="N1167" s="67"/>
    </row>
    <row r="1168" spans="1:14" ht="12.75" x14ac:dyDescent="0.2">
      <c r="A1168" s="64"/>
      <c r="B1168" s="64"/>
      <c r="C1168" s="67"/>
      <c r="D1168" s="67"/>
      <c r="E1168" s="67"/>
      <c r="F1168" s="67"/>
      <c r="G1168" s="67"/>
      <c r="H1168" s="67"/>
      <c r="I1168" s="67"/>
      <c r="J1168" s="67"/>
      <c r="K1168" s="67"/>
      <c r="L1168" s="67"/>
      <c r="M1168" s="67"/>
      <c r="N1168" s="67"/>
    </row>
    <row r="1169" spans="1:14" ht="12.75" x14ac:dyDescent="0.2">
      <c r="A1169" s="64"/>
      <c r="B1169" s="64"/>
      <c r="C1169" s="67"/>
      <c r="D1169" s="67"/>
      <c r="E1169" s="67"/>
      <c r="F1169" s="67"/>
      <c r="G1169" s="67"/>
      <c r="H1169" s="67"/>
      <c r="I1169" s="67"/>
      <c r="J1169" s="67"/>
      <c r="K1169" s="67"/>
      <c r="L1169" s="67"/>
      <c r="M1169" s="67"/>
      <c r="N1169" s="67"/>
    </row>
    <row r="1170" spans="1:14" ht="12.75" x14ac:dyDescent="0.2">
      <c r="A1170" s="64"/>
      <c r="B1170" s="64"/>
      <c r="C1170" s="67"/>
      <c r="D1170" s="67"/>
      <c r="E1170" s="67"/>
      <c r="F1170" s="67"/>
      <c r="G1170" s="67"/>
      <c r="H1170" s="67"/>
      <c r="I1170" s="67"/>
      <c r="J1170" s="67"/>
      <c r="K1170" s="67"/>
      <c r="L1170" s="67"/>
      <c r="M1170" s="67"/>
      <c r="N1170" s="67"/>
    </row>
    <row r="1171" spans="1:14" ht="12.75" x14ac:dyDescent="0.2">
      <c r="A1171" s="64"/>
      <c r="B1171" s="64"/>
      <c r="C1171" s="67"/>
      <c r="D1171" s="67"/>
      <c r="E1171" s="67"/>
      <c r="F1171" s="67"/>
      <c r="G1171" s="67"/>
      <c r="H1171" s="67"/>
      <c r="I1171" s="67"/>
      <c r="J1171" s="67"/>
      <c r="K1171" s="67"/>
      <c r="L1171" s="67"/>
      <c r="M1171" s="67"/>
      <c r="N1171" s="67"/>
    </row>
    <row r="1172" spans="1:14" ht="12.75" x14ac:dyDescent="0.2">
      <c r="A1172" s="64"/>
      <c r="B1172" s="64"/>
      <c r="C1172" s="67"/>
      <c r="D1172" s="67"/>
      <c r="E1172" s="67"/>
      <c r="F1172" s="67"/>
      <c r="G1172" s="67"/>
      <c r="H1172" s="67"/>
      <c r="I1172" s="67"/>
      <c r="J1172" s="67"/>
      <c r="K1172" s="67"/>
      <c r="L1172" s="67"/>
      <c r="M1172" s="67"/>
      <c r="N1172" s="67"/>
    </row>
    <row r="1173" spans="1:14" ht="12.75" x14ac:dyDescent="0.2">
      <c r="A1173" s="64"/>
      <c r="B1173" s="64"/>
      <c r="C1173" s="67"/>
      <c r="D1173" s="67"/>
      <c r="E1173" s="67"/>
      <c r="F1173" s="67"/>
      <c r="G1173" s="67"/>
      <c r="H1173" s="67"/>
      <c r="I1173" s="67"/>
      <c r="J1173" s="67"/>
      <c r="K1173" s="67"/>
      <c r="L1173" s="67"/>
      <c r="M1173" s="67"/>
      <c r="N1173" s="67"/>
    </row>
    <row r="1174" spans="1:14" ht="12.75" x14ac:dyDescent="0.2">
      <c r="A1174" s="64"/>
      <c r="B1174" s="64"/>
      <c r="C1174" s="67"/>
      <c r="D1174" s="67"/>
      <c r="E1174" s="67"/>
      <c r="F1174" s="67"/>
      <c r="G1174" s="67"/>
      <c r="H1174" s="67"/>
      <c r="I1174" s="67"/>
      <c r="J1174" s="67"/>
      <c r="K1174" s="67"/>
      <c r="L1174" s="67"/>
      <c r="M1174" s="67"/>
      <c r="N1174" s="67"/>
    </row>
    <row r="1175" spans="1:14" ht="12.75" x14ac:dyDescent="0.2">
      <c r="A1175" s="64"/>
      <c r="B1175" s="64"/>
      <c r="C1175" s="67"/>
      <c r="D1175" s="67"/>
      <c r="E1175" s="67"/>
      <c r="F1175" s="67"/>
      <c r="G1175" s="67"/>
      <c r="H1175" s="67"/>
      <c r="I1175" s="67"/>
      <c r="J1175" s="67"/>
      <c r="K1175" s="67"/>
      <c r="L1175" s="67"/>
      <c r="M1175" s="67"/>
      <c r="N1175" s="67"/>
    </row>
    <row r="1176" spans="1:14" ht="12.75" x14ac:dyDescent="0.2">
      <c r="A1176" s="64"/>
      <c r="B1176" s="64"/>
      <c r="C1176" s="67"/>
      <c r="D1176" s="67"/>
      <c r="E1176" s="67"/>
      <c r="F1176" s="67"/>
      <c r="G1176" s="67"/>
      <c r="H1176" s="67"/>
      <c r="I1176" s="67"/>
      <c r="J1176" s="67"/>
      <c r="K1176" s="67"/>
      <c r="L1176" s="67"/>
      <c r="M1176" s="67"/>
      <c r="N1176" s="67"/>
    </row>
    <row r="1177" spans="1:14" ht="12.75" x14ac:dyDescent="0.2">
      <c r="A1177" s="64"/>
      <c r="B1177" s="64"/>
      <c r="C1177" s="67"/>
      <c r="D1177" s="67"/>
      <c r="E1177" s="67"/>
      <c r="F1177" s="67"/>
      <c r="G1177" s="67"/>
      <c r="H1177" s="67"/>
      <c r="I1177" s="67"/>
      <c r="J1177" s="67"/>
      <c r="K1177" s="67"/>
      <c r="L1177" s="67"/>
      <c r="M1177" s="67"/>
      <c r="N1177" s="67"/>
    </row>
    <row r="1178" spans="1:14" ht="12.75" x14ac:dyDescent="0.2">
      <c r="A1178" s="64"/>
      <c r="B1178" s="64"/>
      <c r="C1178" s="67"/>
      <c r="D1178" s="67"/>
      <c r="E1178" s="67"/>
      <c r="F1178" s="67"/>
      <c r="G1178" s="67"/>
      <c r="H1178" s="67"/>
      <c r="I1178" s="67"/>
      <c r="J1178" s="67"/>
      <c r="K1178" s="67"/>
      <c r="L1178" s="67"/>
      <c r="M1178" s="67"/>
      <c r="N1178" s="67"/>
    </row>
    <row r="1179" spans="1:14" ht="12.75" x14ac:dyDescent="0.2">
      <c r="A1179" s="64"/>
      <c r="B1179" s="64"/>
      <c r="C1179" s="67"/>
      <c r="D1179" s="67"/>
      <c r="E1179" s="67"/>
      <c r="F1179" s="67"/>
      <c r="G1179" s="67"/>
      <c r="H1179" s="67"/>
      <c r="I1179" s="67"/>
      <c r="J1179" s="67"/>
      <c r="K1179" s="67"/>
      <c r="L1179" s="67"/>
      <c r="M1179" s="67"/>
      <c r="N1179" s="67"/>
    </row>
    <row r="1180" spans="1:14" ht="12.75" x14ac:dyDescent="0.2">
      <c r="A1180" s="64"/>
      <c r="B1180" s="64"/>
      <c r="C1180" s="67"/>
      <c r="D1180" s="67"/>
      <c r="E1180" s="67"/>
      <c r="F1180" s="67"/>
      <c r="G1180" s="67"/>
      <c r="H1180" s="67"/>
      <c r="I1180" s="67"/>
      <c r="J1180" s="67"/>
      <c r="K1180" s="67"/>
      <c r="L1180" s="67"/>
      <c r="M1180" s="67"/>
      <c r="N1180" s="67"/>
    </row>
    <row r="1181" spans="1:14" ht="12.75" x14ac:dyDescent="0.2">
      <c r="A1181" s="64"/>
      <c r="B1181" s="64"/>
      <c r="C1181" s="67"/>
      <c r="D1181" s="67"/>
      <c r="E1181" s="67"/>
      <c r="F1181" s="67"/>
      <c r="G1181" s="67"/>
      <c r="H1181" s="67"/>
      <c r="I1181" s="67"/>
      <c r="J1181" s="67"/>
      <c r="K1181" s="67"/>
      <c r="L1181" s="67"/>
      <c r="M1181" s="67"/>
      <c r="N1181" s="67"/>
    </row>
    <row r="1182" spans="1:14" ht="12.75" x14ac:dyDescent="0.2">
      <c r="A1182" s="64"/>
      <c r="B1182" s="64"/>
      <c r="C1182" s="67"/>
      <c r="D1182" s="67"/>
      <c r="E1182" s="67"/>
      <c r="F1182" s="67"/>
      <c r="G1182" s="67"/>
      <c r="H1182" s="67"/>
      <c r="I1182" s="67"/>
      <c r="J1182" s="67"/>
      <c r="K1182" s="67"/>
      <c r="L1182" s="67"/>
      <c r="M1182" s="67"/>
      <c r="N1182" s="67"/>
    </row>
    <row r="1183" spans="1:14" ht="12.75" x14ac:dyDescent="0.2">
      <c r="A1183" s="64"/>
      <c r="B1183" s="64"/>
      <c r="C1183" s="67"/>
      <c r="D1183" s="67"/>
      <c r="E1183" s="67"/>
      <c r="F1183" s="67"/>
      <c r="G1183" s="67"/>
      <c r="H1183" s="67"/>
      <c r="I1183" s="67"/>
      <c r="J1183" s="67"/>
      <c r="K1183" s="67"/>
      <c r="L1183" s="67"/>
      <c r="M1183" s="67"/>
      <c r="N1183" s="67"/>
    </row>
    <row r="1184" spans="1:14" ht="12.75" x14ac:dyDescent="0.2">
      <c r="A1184" s="64"/>
      <c r="B1184" s="64"/>
      <c r="C1184" s="67"/>
      <c r="D1184" s="67"/>
      <c r="E1184" s="67"/>
      <c r="F1184" s="67"/>
      <c r="G1184" s="67"/>
      <c r="H1184" s="67"/>
      <c r="I1184" s="67"/>
      <c r="J1184" s="67"/>
      <c r="K1184" s="67"/>
      <c r="L1184" s="67"/>
      <c r="M1184" s="67"/>
      <c r="N1184" s="67"/>
    </row>
    <row r="1185" spans="1:14" ht="12.75" x14ac:dyDescent="0.2">
      <c r="A1185" s="64"/>
      <c r="B1185" s="64"/>
      <c r="C1185" s="67"/>
      <c r="D1185" s="67"/>
      <c r="E1185" s="67"/>
      <c r="F1185" s="67"/>
      <c r="G1185" s="67"/>
      <c r="H1185" s="67"/>
      <c r="I1185" s="67"/>
      <c r="J1185" s="67"/>
      <c r="K1185" s="67"/>
      <c r="L1185" s="67"/>
      <c r="M1185" s="67"/>
      <c r="N1185" s="67"/>
    </row>
    <row r="1186" spans="1:14" ht="12.75" x14ac:dyDescent="0.2">
      <c r="A1186" s="64"/>
      <c r="B1186" s="64"/>
      <c r="C1186" s="67"/>
      <c r="D1186" s="67"/>
      <c r="E1186" s="67"/>
      <c r="F1186" s="67"/>
      <c r="G1186" s="67"/>
      <c r="H1186" s="67"/>
      <c r="I1186" s="67"/>
      <c r="J1186" s="67"/>
      <c r="K1186" s="67"/>
      <c r="L1186" s="67"/>
      <c r="M1186" s="67"/>
      <c r="N1186" s="67"/>
    </row>
    <row r="1187" spans="1:14" ht="12.75" x14ac:dyDescent="0.2">
      <c r="A1187" s="64"/>
      <c r="B1187" s="64"/>
      <c r="C1187" s="67"/>
      <c r="D1187" s="67"/>
      <c r="E1187" s="67"/>
      <c r="F1187" s="67"/>
      <c r="G1187" s="67"/>
      <c r="H1187" s="67"/>
      <c r="I1187" s="67"/>
      <c r="J1187" s="67"/>
      <c r="K1187" s="67"/>
      <c r="L1187" s="67"/>
      <c r="M1187" s="67"/>
      <c r="N1187" s="67"/>
    </row>
    <row r="1188" spans="1:14" ht="12.75" x14ac:dyDescent="0.2">
      <c r="A1188" s="64"/>
      <c r="B1188" s="64"/>
      <c r="C1188" s="67"/>
      <c r="D1188" s="67"/>
      <c r="E1188" s="67"/>
      <c r="F1188" s="67"/>
      <c r="G1188" s="67"/>
      <c r="H1188" s="67"/>
      <c r="I1188" s="67"/>
      <c r="J1188" s="67"/>
      <c r="K1188" s="67"/>
      <c r="L1188" s="67"/>
      <c r="M1188" s="67"/>
      <c r="N1188" s="67"/>
    </row>
    <row r="1189" spans="1:14" ht="12.75" x14ac:dyDescent="0.2">
      <c r="A1189" s="64"/>
      <c r="B1189" s="64"/>
      <c r="C1189" s="67"/>
      <c r="D1189" s="67"/>
      <c r="E1189" s="67"/>
      <c r="F1189" s="67"/>
      <c r="G1189" s="67"/>
      <c r="H1189" s="67"/>
      <c r="I1189" s="67"/>
      <c r="J1189" s="67"/>
      <c r="K1189" s="67"/>
      <c r="L1189" s="67"/>
      <c r="M1189" s="67"/>
      <c r="N1189" s="67"/>
    </row>
    <row r="1190" spans="1:14" ht="12.75" x14ac:dyDescent="0.2">
      <c r="A1190" s="64"/>
      <c r="B1190" s="64"/>
      <c r="C1190" s="67"/>
      <c r="D1190" s="67"/>
      <c r="E1190" s="67"/>
      <c r="F1190" s="67"/>
      <c r="G1190" s="67"/>
      <c r="H1190" s="67"/>
      <c r="I1190" s="67"/>
      <c r="J1190" s="67"/>
      <c r="K1190" s="67"/>
      <c r="L1190" s="67"/>
      <c r="M1190" s="67"/>
      <c r="N1190" s="67"/>
    </row>
    <row r="1191" spans="1:14" ht="12.75" x14ac:dyDescent="0.2">
      <c r="A1191" s="64"/>
      <c r="B1191" s="64"/>
      <c r="C1191" s="67"/>
      <c r="D1191" s="67"/>
      <c r="E1191" s="67"/>
      <c r="F1191" s="67"/>
      <c r="G1191" s="67"/>
      <c r="H1191" s="67"/>
      <c r="I1191" s="67"/>
      <c r="J1191" s="67"/>
      <c r="K1191" s="67"/>
      <c r="L1191" s="67"/>
      <c r="M1191" s="67"/>
      <c r="N1191" s="67"/>
    </row>
    <row r="1192" spans="1:14" ht="12.75" x14ac:dyDescent="0.2">
      <c r="A1192" s="64"/>
      <c r="B1192" s="64"/>
      <c r="C1192" s="67"/>
      <c r="D1192" s="67"/>
      <c r="E1192" s="67"/>
      <c r="F1192" s="67"/>
      <c r="G1192" s="67"/>
      <c r="H1192" s="67"/>
      <c r="I1192" s="67"/>
      <c r="J1192" s="67"/>
      <c r="K1192" s="67"/>
      <c r="L1192" s="67"/>
      <c r="M1192" s="67"/>
      <c r="N1192" s="67"/>
    </row>
    <row r="1193" spans="1:14" ht="12.75" x14ac:dyDescent="0.2">
      <c r="A1193" s="64"/>
      <c r="B1193" s="64"/>
      <c r="C1193" s="67"/>
      <c r="D1193" s="67"/>
      <c r="E1193" s="67"/>
      <c r="F1193" s="67"/>
      <c r="G1193" s="67"/>
      <c r="H1193" s="67"/>
      <c r="I1193" s="67"/>
      <c r="J1193" s="67"/>
      <c r="K1193" s="67"/>
      <c r="L1193" s="67"/>
      <c r="M1193" s="67"/>
      <c r="N1193" s="67"/>
    </row>
    <row r="1194" spans="1:14" ht="12.75" x14ac:dyDescent="0.2">
      <c r="A1194" s="64"/>
      <c r="B1194" s="64"/>
      <c r="C1194" s="67"/>
      <c r="D1194" s="67"/>
      <c r="E1194" s="67"/>
      <c r="F1194" s="67"/>
      <c r="G1194" s="67"/>
      <c r="H1194" s="67"/>
      <c r="I1194" s="67"/>
      <c r="J1194" s="67"/>
      <c r="K1194" s="67"/>
      <c r="L1194" s="67"/>
      <c r="M1194" s="67"/>
      <c r="N1194" s="67"/>
    </row>
    <row r="1195" spans="1:14" ht="12.75" x14ac:dyDescent="0.2">
      <c r="A1195" s="64"/>
      <c r="B1195" s="64"/>
      <c r="C1195" s="67"/>
      <c r="D1195" s="67"/>
      <c r="E1195" s="67"/>
      <c r="F1195" s="67"/>
      <c r="G1195" s="67"/>
      <c r="H1195" s="67"/>
      <c r="I1195" s="67"/>
      <c r="J1195" s="67"/>
      <c r="K1195" s="67"/>
      <c r="L1195" s="67"/>
      <c r="M1195" s="67"/>
      <c r="N1195" s="67"/>
    </row>
    <row r="1196" spans="1:14" ht="12.75" x14ac:dyDescent="0.2">
      <c r="A1196" s="64"/>
      <c r="B1196" s="64"/>
      <c r="C1196" s="67"/>
      <c r="D1196" s="67"/>
      <c r="E1196" s="67"/>
      <c r="F1196" s="67"/>
      <c r="G1196" s="67"/>
      <c r="H1196" s="67"/>
      <c r="I1196" s="67"/>
      <c r="J1196" s="67"/>
      <c r="K1196" s="67"/>
      <c r="L1196" s="67"/>
      <c r="M1196" s="67"/>
      <c r="N1196" s="67"/>
    </row>
    <row r="1197" spans="1:14" ht="12.75" x14ac:dyDescent="0.2">
      <c r="A1197" s="64"/>
      <c r="B1197" s="64"/>
      <c r="C1197" s="67"/>
      <c r="D1197" s="67"/>
      <c r="E1197" s="67"/>
      <c r="F1197" s="67"/>
      <c r="G1197" s="67"/>
      <c r="H1197" s="67"/>
      <c r="I1197" s="67"/>
      <c r="J1197" s="67"/>
      <c r="K1197" s="67"/>
      <c r="L1197" s="67"/>
      <c r="M1197" s="67"/>
      <c r="N1197" s="67"/>
    </row>
    <row r="1198" spans="1:14" ht="12.75" x14ac:dyDescent="0.2">
      <c r="A1198" s="64"/>
      <c r="B1198" s="64"/>
      <c r="C1198" s="67"/>
      <c r="D1198" s="67"/>
      <c r="E1198" s="67"/>
      <c r="F1198" s="67"/>
      <c r="G1198" s="67"/>
      <c r="H1198" s="67"/>
      <c r="I1198" s="67"/>
      <c r="J1198" s="67"/>
      <c r="K1198" s="67"/>
      <c r="L1198" s="67"/>
      <c r="M1198" s="67"/>
      <c r="N1198" s="67"/>
    </row>
    <row r="1199" spans="1:14" ht="12.75" x14ac:dyDescent="0.2">
      <c r="A1199" s="64"/>
      <c r="B1199" s="64"/>
      <c r="C1199" s="67"/>
      <c r="D1199" s="67"/>
      <c r="E1199" s="67"/>
      <c r="F1199" s="67"/>
      <c r="G1199" s="67"/>
      <c r="H1199" s="67"/>
      <c r="I1199" s="67"/>
      <c r="J1199" s="67"/>
      <c r="K1199" s="67"/>
      <c r="L1199" s="67"/>
      <c r="M1199" s="67"/>
      <c r="N1199" s="67"/>
    </row>
    <row r="1200" spans="1:14" ht="12.75" x14ac:dyDescent="0.2">
      <c r="A1200" s="64"/>
      <c r="B1200" s="64"/>
      <c r="C1200" s="67"/>
      <c r="D1200" s="67"/>
      <c r="E1200" s="67"/>
      <c r="F1200" s="67"/>
      <c r="G1200" s="67"/>
      <c r="H1200" s="67"/>
      <c r="I1200" s="67"/>
      <c r="J1200" s="67"/>
      <c r="K1200" s="67"/>
      <c r="L1200" s="67"/>
      <c r="M1200" s="67"/>
      <c r="N1200" s="67"/>
    </row>
    <row r="1201" spans="1:14" ht="12.75" x14ac:dyDescent="0.2">
      <c r="A1201" s="64"/>
      <c r="B1201" s="64"/>
      <c r="C1201" s="67"/>
      <c r="D1201" s="67"/>
      <c r="E1201" s="67"/>
      <c r="F1201" s="67"/>
      <c r="G1201" s="67"/>
      <c r="H1201" s="67"/>
      <c r="I1201" s="67"/>
      <c r="J1201" s="67"/>
      <c r="K1201" s="67"/>
      <c r="L1201" s="67"/>
      <c r="M1201" s="67"/>
      <c r="N1201" s="67"/>
    </row>
    <row r="1202" spans="1:14" ht="12.75" x14ac:dyDescent="0.2">
      <c r="A1202" s="64"/>
      <c r="B1202" s="64"/>
      <c r="C1202" s="67"/>
      <c r="D1202" s="67"/>
      <c r="E1202" s="67"/>
      <c r="F1202" s="67"/>
      <c r="G1202" s="67"/>
      <c r="H1202" s="67"/>
      <c r="I1202" s="67"/>
      <c r="J1202" s="67"/>
      <c r="K1202" s="67"/>
      <c r="L1202" s="67"/>
      <c r="M1202" s="67"/>
      <c r="N1202" s="67"/>
    </row>
    <row r="1203" spans="1:14" ht="12.75" x14ac:dyDescent="0.2">
      <c r="A1203" s="64"/>
      <c r="B1203" s="64"/>
      <c r="C1203" s="67"/>
      <c r="D1203" s="67"/>
      <c r="E1203" s="67"/>
      <c r="F1203" s="67"/>
      <c r="G1203" s="67"/>
      <c r="H1203" s="67"/>
      <c r="I1203" s="67"/>
      <c r="J1203" s="67"/>
      <c r="K1203" s="67"/>
      <c r="L1203" s="67"/>
      <c r="M1203" s="67"/>
      <c r="N1203" s="67"/>
    </row>
    <row r="1204" spans="1:14" ht="12.75" x14ac:dyDescent="0.2">
      <c r="A1204" s="64"/>
      <c r="B1204" s="64"/>
      <c r="C1204" s="67"/>
      <c r="D1204" s="67"/>
      <c r="E1204" s="67"/>
      <c r="F1204" s="67"/>
      <c r="G1204" s="67"/>
      <c r="H1204" s="67"/>
      <c r="I1204" s="67"/>
      <c r="J1204" s="67"/>
      <c r="K1204" s="67"/>
      <c r="L1204" s="67"/>
      <c r="M1204" s="67"/>
      <c r="N1204" s="67"/>
    </row>
    <row r="1205" spans="1:14" ht="12.75" x14ac:dyDescent="0.2">
      <c r="A1205" s="64"/>
      <c r="B1205" s="64"/>
      <c r="C1205" s="67"/>
      <c r="D1205" s="67"/>
      <c r="E1205" s="67"/>
      <c r="F1205" s="67"/>
      <c r="G1205" s="67"/>
      <c r="H1205" s="67"/>
      <c r="I1205" s="67"/>
      <c r="J1205" s="67"/>
      <c r="K1205" s="67"/>
      <c r="L1205" s="67"/>
      <c r="M1205" s="67"/>
      <c r="N1205" s="67"/>
    </row>
    <row r="1206" spans="1:14" ht="12.75" x14ac:dyDescent="0.2">
      <c r="A1206" s="64"/>
      <c r="B1206" s="64"/>
      <c r="C1206" s="67"/>
      <c r="D1206" s="67"/>
      <c r="E1206" s="67"/>
      <c r="F1206" s="67"/>
      <c r="G1206" s="67"/>
      <c r="H1206" s="67"/>
      <c r="I1206" s="67"/>
      <c r="J1206" s="67"/>
      <c r="K1206" s="67"/>
      <c r="L1206" s="67"/>
      <c r="M1206" s="67"/>
      <c r="N1206" s="67"/>
    </row>
    <row r="1207" spans="1:14" ht="12.75" x14ac:dyDescent="0.2">
      <c r="A1207" s="64"/>
      <c r="B1207" s="64"/>
      <c r="C1207" s="67"/>
      <c r="D1207" s="67"/>
      <c r="E1207" s="67"/>
      <c r="F1207" s="67"/>
      <c r="G1207" s="67"/>
      <c r="H1207" s="67"/>
      <c r="I1207" s="67"/>
      <c r="J1207" s="67"/>
      <c r="K1207" s="67"/>
      <c r="L1207" s="67"/>
      <c r="M1207" s="67"/>
      <c r="N1207" s="67"/>
    </row>
    <row r="1208" spans="1:14" ht="12.75" x14ac:dyDescent="0.2">
      <c r="A1208" s="64"/>
      <c r="B1208" s="64"/>
      <c r="C1208" s="67"/>
      <c r="D1208" s="67"/>
      <c r="E1208" s="67"/>
      <c r="F1208" s="67"/>
      <c r="G1208" s="67"/>
      <c r="H1208" s="67"/>
      <c r="I1208" s="67"/>
      <c r="J1208" s="67"/>
      <c r="K1208" s="67"/>
      <c r="L1208" s="67"/>
      <c r="M1208" s="67"/>
      <c r="N1208" s="67"/>
    </row>
    <row r="1209" spans="1:14" ht="12.75" x14ac:dyDescent="0.2">
      <c r="A1209" s="64"/>
      <c r="B1209" s="64"/>
      <c r="C1209" s="67"/>
      <c r="D1209" s="67"/>
      <c r="E1209" s="67"/>
      <c r="F1209" s="67"/>
      <c r="G1209" s="67"/>
      <c r="H1209" s="67"/>
      <c r="I1209" s="67"/>
      <c r="J1209" s="67"/>
      <c r="K1209" s="67"/>
      <c r="L1209" s="67"/>
      <c r="M1209" s="67"/>
      <c r="N1209" s="67"/>
    </row>
    <row r="1210" spans="1:14" ht="12.75" x14ac:dyDescent="0.2">
      <c r="A1210" s="64"/>
      <c r="B1210" s="64"/>
      <c r="C1210" s="67"/>
      <c r="D1210" s="67"/>
      <c r="E1210" s="67"/>
      <c r="F1210" s="67"/>
      <c r="G1210" s="67"/>
      <c r="H1210" s="67"/>
      <c r="I1210" s="67"/>
      <c r="J1210" s="67"/>
      <c r="K1210" s="67"/>
      <c r="L1210" s="67"/>
      <c r="M1210" s="67"/>
      <c r="N1210" s="67"/>
    </row>
    <row r="1211" spans="1:14" ht="12.75" x14ac:dyDescent="0.2">
      <c r="A1211" s="64"/>
      <c r="B1211" s="64"/>
      <c r="C1211" s="67"/>
      <c r="D1211" s="67"/>
      <c r="E1211" s="67"/>
      <c r="F1211" s="67"/>
      <c r="G1211" s="67"/>
      <c r="H1211" s="67"/>
      <c r="I1211" s="67"/>
      <c r="J1211" s="67"/>
      <c r="K1211" s="67"/>
      <c r="L1211" s="67"/>
      <c r="M1211" s="67"/>
      <c r="N1211" s="67"/>
    </row>
    <row r="1212" spans="1:14" ht="12.75" x14ac:dyDescent="0.2">
      <c r="A1212" s="64"/>
      <c r="B1212" s="64"/>
      <c r="C1212" s="67"/>
      <c r="D1212" s="67"/>
      <c r="E1212" s="67"/>
      <c r="F1212" s="67"/>
      <c r="G1212" s="67"/>
      <c r="H1212" s="67"/>
      <c r="I1212" s="67"/>
      <c r="J1212" s="67"/>
      <c r="K1212" s="67"/>
      <c r="L1212" s="67"/>
      <c r="M1212" s="67"/>
      <c r="N1212" s="67"/>
    </row>
    <row r="1213" spans="1:14" ht="12.75" x14ac:dyDescent="0.2">
      <c r="A1213" s="64"/>
      <c r="B1213" s="64"/>
      <c r="C1213" s="67"/>
      <c r="D1213" s="67"/>
      <c r="E1213" s="67"/>
      <c r="F1213" s="67"/>
      <c r="G1213" s="67"/>
      <c r="H1213" s="67"/>
      <c r="I1213" s="67"/>
      <c r="J1213" s="67"/>
      <c r="K1213" s="67"/>
      <c r="L1213" s="67"/>
      <c r="M1213" s="67"/>
      <c r="N1213" s="67"/>
    </row>
    <row r="1214" spans="1:14" ht="12.75" x14ac:dyDescent="0.2">
      <c r="A1214" s="64"/>
      <c r="B1214" s="64"/>
      <c r="C1214" s="67"/>
      <c r="D1214" s="67"/>
      <c r="E1214" s="67"/>
      <c r="F1214" s="67"/>
      <c r="G1214" s="67"/>
      <c r="H1214" s="67"/>
      <c r="I1214" s="67"/>
      <c r="J1214" s="67"/>
      <c r="K1214" s="67"/>
      <c r="L1214" s="67"/>
      <c r="M1214" s="67"/>
      <c r="N1214" s="67"/>
    </row>
    <row r="1215" spans="1:14" ht="12.75" x14ac:dyDescent="0.2">
      <c r="A1215" s="64"/>
      <c r="B1215" s="64"/>
      <c r="C1215" s="67"/>
      <c r="D1215" s="67"/>
      <c r="E1215" s="67"/>
      <c r="F1215" s="67"/>
      <c r="G1215" s="67"/>
      <c r="H1215" s="67"/>
      <c r="I1215" s="67"/>
      <c r="J1215" s="67"/>
      <c r="K1215" s="67"/>
      <c r="L1215" s="67"/>
      <c r="M1215" s="67"/>
      <c r="N1215" s="67"/>
    </row>
    <row r="1216" spans="1:14" ht="12.75" x14ac:dyDescent="0.2">
      <c r="A1216" s="64"/>
      <c r="B1216" s="64"/>
      <c r="C1216" s="67"/>
      <c r="D1216" s="67"/>
      <c r="E1216" s="67"/>
      <c r="F1216" s="67"/>
      <c r="G1216" s="67"/>
      <c r="H1216" s="67"/>
      <c r="I1216" s="67"/>
      <c r="J1216" s="67"/>
      <c r="K1216" s="67"/>
      <c r="L1216" s="67"/>
      <c r="M1216" s="67"/>
      <c r="N1216" s="67"/>
    </row>
    <row r="1217" spans="1:14" ht="12.75" x14ac:dyDescent="0.2">
      <c r="A1217" s="64"/>
      <c r="B1217" s="64"/>
      <c r="C1217" s="67"/>
      <c r="D1217" s="67"/>
      <c r="E1217" s="67"/>
      <c r="F1217" s="67"/>
      <c r="G1217" s="67"/>
      <c r="H1217" s="67"/>
      <c r="I1217" s="67"/>
      <c r="J1217" s="67"/>
      <c r="K1217" s="67"/>
      <c r="L1217" s="67"/>
      <c r="M1217" s="67"/>
      <c r="N1217" s="67"/>
    </row>
    <row r="1218" spans="1:14" ht="12.75" x14ac:dyDescent="0.2">
      <c r="A1218" s="64"/>
      <c r="B1218" s="64"/>
      <c r="C1218" s="67"/>
      <c r="D1218" s="67"/>
      <c r="E1218" s="67"/>
      <c r="F1218" s="67"/>
      <c r="G1218" s="67"/>
      <c r="H1218" s="67"/>
      <c r="I1218" s="67"/>
      <c r="J1218" s="67"/>
      <c r="K1218" s="67"/>
      <c r="L1218" s="67"/>
      <c r="M1218" s="67"/>
      <c r="N1218" s="67"/>
    </row>
    <row r="1219" spans="1:14" ht="12.75" x14ac:dyDescent="0.2">
      <c r="A1219" s="64"/>
      <c r="B1219" s="64"/>
      <c r="C1219" s="67"/>
      <c r="D1219" s="67"/>
      <c r="E1219" s="67"/>
      <c r="F1219" s="67"/>
      <c r="G1219" s="67"/>
      <c r="H1219" s="67"/>
      <c r="I1219" s="67"/>
      <c r="J1219" s="67"/>
      <c r="K1219" s="67"/>
      <c r="L1219" s="67"/>
      <c r="M1219" s="67"/>
      <c r="N1219" s="67"/>
    </row>
    <row r="1220" spans="1:14" ht="12.75" x14ac:dyDescent="0.2">
      <c r="A1220" s="64"/>
      <c r="B1220" s="64"/>
      <c r="C1220" s="67"/>
      <c r="D1220" s="67"/>
      <c r="E1220" s="67"/>
      <c r="F1220" s="67"/>
      <c r="G1220" s="67"/>
      <c r="H1220" s="67"/>
      <c r="I1220" s="67"/>
      <c r="J1220" s="67"/>
      <c r="K1220" s="67"/>
      <c r="L1220" s="67"/>
      <c r="M1220" s="67"/>
      <c r="N1220" s="67"/>
    </row>
    <row r="1221" spans="1:14" ht="12.75" x14ac:dyDescent="0.2">
      <c r="A1221" s="64"/>
      <c r="B1221" s="64"/>
      <c r="C1221" s="67"/>
      <c r="D1221" s="67"/>
      <c r="E1221" s="67"/>
      <c r="F1221" s="67"/>
      <c r="G1221" s="67"/>
      <c r="H1221" s="67"/>
      <c r="I1221" s="67"/>
      <c r="J1221" s="67"/>
      <c r="K1221" s="67"/>
      <c r="L1221" s="67"/>
      <c r="M1221" s="67"/>
      <c r="N1221" s="67"/>
    </row>
    <row r="1222" spans="1:14" ht="12.75" x14ac:dyDescent="0.2">
      <c r="A1222" s="64"/>
      <c r="B1222" s="64"/>
      <c r="C1222" s="67"/>
      <c r="D1222" s="67"/>
      <c r="E1222" s="67"/>
      <c r="F1222" s="67"/>
      <c r="G1222" s="67"/>
      <c r="H1222" s="67"/>
      <c r="I1222" s="67"/>
      <c r="J1222" s="67"/>
      <c r="K1222" s="67"/>
      <c r="L1222" s="67"/>
      <c r="M1222" s="67"/>
      <c r="N1222" s="67"/>
    </row>
    <row r="1223" spans="1:14" ht="12.75" x14ac:dyDescent="0.2">
      <c r="A1223" s="64"/>
      <c r="B1223" s="64"/>
      <c r="C1223" s="67"/>
      <c r="D1223" s="67"/>
      <c r="E1223" s="67"/>
      <c r="F1223" s="67"/>
      <c r="G1223" s="67"/>
      <c r="H1223" s="67"/>
      <c r="I1223" s="67"/>
      <c r="J1223" s="67"/>
      <c r="K1223" s="67"/>
      <c r="L1223" s="67"/>
      <c r="M1223" s="67"/>
      <c r="N1223" s="67"/>
    </row>
    <row r="1224" spans="1:14" ht="12.75" x14ac:dyDescent="0.2">
      <c r="A1224" s="64"/>
      <c r="B1224" s="64"/>
      <c r="C1224" s="67"/>
      <c r="D1224" s="67"/>
      <c r="E1224" s="67"/>
      <c r="F1224" s="67"/>
      <c r="G1224" s="67"/>
      <c r="H1224" s="67"/>
      <c r="I1224" s="67"/>
      <c r="J1224" s="67"/>
      <c r="K1224" s="67"/>
      <c r="L1224" s="67"/>
      <c r="M1224" s="67"/>
      <c r="N1224" s="67"/>
    </row>
    <row r="1225" spans="1:14" ht="12.75" x14ac:dyDescent="0.2">
      <c r="A1225" s="64"/>
      <c r="B1225" s="64"/>
      <c r="C1225" s="67"/>
      <c r="D1225" s="67"/>
      <c r="E1225" s="67"/>
      <c r="F1225" s="67"/>
      <c r="G1225" s="67"/>
      <c r="H1225" s="67"/>
      <c r="I1225" s="67"/>
      <c r="J1225" s="67"/>
      <c r="K1225" s="67"/>
      <c r="L1225" s="67"/>
      <c r="M1225" s="67"/>
      <c r="N1225" s="67"/>
    </row>
    <row r="1226" spans="1:14" ht="12.75" x14ac:dyDescent="0.2">
      <c r="A1226" s="64"/>
      <c r="B1226" s="64"/>
      <c r="C1226" s="67"/>
      <c r="D1226" s="67"/>
      <c r="E1226" s="67"/>
      <c r="F1226" s="67"/>
      <c r="G1226" s="67"/>
      <c r="H1226" s="67"/>
      <c r="I1226" s="67"/>
      <c r="J1226" s="67"/>
      <c r="K1226" s="67"/>
      <c r="L1226" s="67"/>
      <c r="M1226" s="67"/>
      <c r="N1226" s="67"/>
    </row>
    <row r="1227" spans="1:14" ht="12.75" x14ac:dyDescent="0.2">
      <c r="A1227" s="64"/>
      <c r="B1227" s="64"/>
      <c r="C1227" s="67"/>
      <c r="D1227" s="67"/>
      <c r="E1227" s="67"/>
      <c r="F1227" s="67"/>
      <c r="G1227" s="67"/>
      <c r="H1227" s="67"/>
      <c r="I1227" s="67"/>
      <c r="J1227" s="67"/>
      <c r="K1227" s="67"/>
      <c r="L1227" s="67"/>
      <c r="M1227" s="67"/>
      <c r="N1227" s="67"/>
    </row>
    <row r="1228" spans="1:14" ht="12.75" x14ac:dyDescent="0.2">
      <c r="A1228" s="64"/>
      <c r="B1228" s="64"/>
      <c r="C1228" s="67"/>
      <c r="D1228" s="67"/>
      <c r="E1228" s="67"/>
      <c r="F1228" s="67"/>
      <c r="G1228" s="67"/>
      <c r="H1228" s="67"/>
      <c r="I1228" s="67"/>
      <c r="J1228" s="67"/>
      <c r="K1228" s="67"/>
      <c r="L1228" s="67"/>
      <c r="M1228" s="67"/>
      <c r="N1228" s="67"/>
    </row>
    <row r="1229" spans="1:14" ht="12.75" x14ac:dyDescent="0.2">
      <c r="A1229" s="64"/>
      <c r="B1229" s="64"/>
      <c r="C1229" s="67"/>
      <c r="D1229" s="67"/>
      <c r="E1229" s="67"/>
      <c r="F1229" s="67"/>
      <c r="G1229" s="67"/>
      <c r="H1229" s="67"/>
      <c r="I1229" s="67"/>
      <c r="J1229" s="67"/>
      <c r="K1229" s="67"/>
      <c r="L1229" s="67"/>
      <c r="M1229" s="67"/>
      <c r="N1229" s="67"/>
    </row>
    <row r="1230" spans="1:14" ht="12.75" x14ac:dyDescent="0.2">
      <c r="A1230" s="64"/>
      <c r="B1230" s="64"/>
      <c r="C1230" s="67"/>
      <c r="D1230" s="67"/>
      <c r="E1230" s="67"/>
      <c r="F1230" s="67"/>
      <c r="G1230" s="67"/>
      <c r="H1230" s="67"/>
      <c r="I1230" s="67"/>
      <c r="J1230" s="67"/>
      <c r="K1230" s="67"/>
      <c r="L1230" s="67"/>
      <c r="M1230" s="67"/>
      <c r="N1230" s="67"/>
    </row>
    <row r="1231" spans="1:14" ht="12.75" x14ac:dyDescent="0.2">
      <c r="A1231" s="64"/>
      <c r="B1231" s="64"/>
      <c r="C1231" s="67"/>
      <c r="D1231" s="67"/>
      <c r="E1231" s="67"/>
      <c r="F1231" s="67"/>
      <c r="G1231" s="67"/>
      <c r="H1231" s="67"/>
      <c r="I1231" s="67"/>
      <c r="J1231" s="67"/>
      <c r="K1231" s="67"/>
      <c r="L1231" s="67"/>
      <c r="M1231" s="67"/>
      <c r="N1231" s="67"/>
    </row>
    <row r="1232" spans="1:14" ht="12.75" x14ac:dyDescent="0.2">
      <c r="A1232" s="64"/>
      <c r="B1232" s="64"/>
      <c r="C1232" s="67"/>
      <c r="D1232" s="67"/>
      <c r="E1232" s="67"/>
      <c r="F1232" s="67"/>
      <c r="G1232" s="67"/>
      <c r="H1232" s="67"/>
      <c r="I1232" s="67"/>
      <c r="J1232" s="67"/>
      <c r="K1232" s="67"/>
      <c r="L1232" s="67"/>
      <c r="M1232" s="67"/>
      <c r="N1232" s="67"/>
    </row>
    <row r="1233" spans="1:14" ht="12.75" x14ac:dyDescent="0.2">
      <c r="A1233" s="64"/>
      <c r="B1233" s="64"/>
      <c r="C1233" s="67"/>
      <c r="D1233" s="67"/>
      <c r="E1233" s="67"/>
      <c r="F1233" s="67"/>
      <c r="G1233" s="67"/>
      <c r="H1233" s="67"/>
      <c r="I1233" s="67"/>
      <c r="J1233" s="67"/>
      <c r="K1233" s="67"/>
      <c r="L1233" s="67"/>
      <c r="M1233" s="67"/>
      <c r="N1233" s="67"/>
    </row>
    <row r="1234" spans="1:14" ht="12.75" x14ac:dyDescent="0.2">
      <c r="A1234" s="64"/>
      <c r="B1234" s="64"/>
      <c r="C1234" s="67"/>
      <c r="D1234" s="67"/>
      <c r="E1234" s="67"/>
      <c r="F1234" s="67"/>
      <c r="G1234" s="67"/>
      <c r="H1234" s="67"/>
      <c r="I1234" s="67"/>
      <c r="J1234" s="67"/>
      <c r="K1234" s="67"/>
      <c r="L1234" s="67"/>
      <c r="M1234" s="67"/>
      <c r="N1234" s="67"/>
    </row>
    <row r="1235" spans="1:14" ht="12.75" x14ac:dyDescent="0.2">
      <c r="A1235" s="64"/>
      <c r="B1235" s="64"/>
      <c r="C1235" s="67"/>
      <c r="D1235" s="67"/>
      <c r="E1235" s="67"/>
      <c r="F1235" s="67"/>
      <c r="G1235" s="67"/>
      <c r="H1235" s="67"/>
      <c r="I1235" s="67"/>
      <c r="J1235" s="67"/>
      <c r="K1235" s="67"/>
      <c r="L1235" s="67"/>
      <c r="M1235" s="67"/>
      <c r="N1235" s="67"/>
    </row>
    <row r="1236" spans="1:14" ht="12.75" x14ac:dyDescent="0.2">
      <c r="A1236" s="64"/>
      <c r="B1236" s="64"/>
      <c r="C1236" s="67"/>
      <c r="D1236" s="67"/>
      <c r="E1236" s="67"/>
      <c r="F1236" s="67"/>
      <c r="G1236" s="67"/>
      <c r="H1236" s="67"/>
      <c r="I1236" s="67"/>
      <c r="J1236" s="67"/>
      <c r="K1236" s="67"/>
      <c r="L1236" s="67"/>
      <c r="M1236" s="67"/>
      <c r="N1236" s="67"/>
    </row>
    <row r="1237" spans="1:14" ht="12.75" x14ac:dyDescent="0.2">
      <c r="A1237" s="64"/>
      <c r="B1237" s="64"/>
      <c r="C1237" s="67"/>
      <c r="D1237" s="67"/>
      <c r="E1237" s="67"/>
      <c r="F1237" s="67"/>
      <c r="G1237" s="67"/>
      <c r="H1237" s="67"/>
      <c r="I1237" s="67"/>
      <c r="J1237" s="67"/>
      <c r="K1237" s="67"/>
      <c r="L1237" s="67"/>
      <c r="M1237" s="67"/>
      <c r="N1237" s="67"/>
    </row>
    <row r="1238" spans="1:14" ht="12.75" x14ac:dyDescent="0.2">
      <c r="A1238" s="64"/>
      <c r="B1238" s="64"/>
      <c r="C1238" s="67"/>
      <c r="D1238" s="67"/>
      <c r="E1238" s="67"/>
      <c r="F1238" s="67"/>
      <c r="G1238" s="67"/>
      <c r="H1238" s="67"/>
      <c r="I1238" s="67"/>
      <c r="J1238" s="67"/>
      <c r="K1238" s="67"/>
      <c r="L1238" s="67"/>
      <c r="M1238" s="67"/>
      <c r="N1238" s="67"/>
    </row>
    <row r="1239" spans="1:14" ht="12.75" x14ac:dyDescent="0.2">
      <c r="A1239" s="64"/>
      <c r="B1239" s="64"/>
      <c r="C1239" s="67"/>
      <c r="D1239" s="67"/>
      <c r="E1239" s="67"/>
      <c r="F1239" s="67"/>
      <c r="G1239" s="67"/>
      <c r="H1239" s="67"/>
      <c r="I1239" s="67"/>
      <c r="J1239" s="67"/>
      <c r="K1239" s="67"/>
      <c r="L1239" s="67"/>
      <c r="M1239" s="67"/>
      <c r="N1239" s="67"/>
    </row>
    <row r="1240" spans="1:14" ht="12.75" x14ac:dyDescent="0.2">
      <c r="A1240" s="64"/>
      <c r="B1240" s="64"/>
      <c r="C1240" s="67"/>
      <c r="D1240" s="67"/>
      <c r="E1240" s="67"/>
      <c r="F1240" s="67"/>
      <c r="G1240" s="67"/>
      <c r="H1240" s="67"/>
      <c r="I1240" s="67"/>
      <c r="J1240" s="67"/>
      <c r="K1240" s="67"/>
      <c r="L1240" s="67"/>
      <c r="M1240" s="67"/>
      <c r="N1240" s="67"/>
    </row>
    <row r="1241" spans="1:14" ht="12.75" x14ac:dyDescent="0.2">
      <c r="A1241" s="64"/>
      <c r="B1241" s="64"/>
      <c r="C1241" s="67"/>
      <c r="D1241" s="67"/>
      <c r="E1241" s="67"/>
      <c r="F1241" s="67"/>
      <c r="G1241" s="67"/>
      <c r="H1241" s="67"/>
      <c r="I1241" s="67"/>
      <c r="J1241" s="67"/>
      <c r="K1241" s="67"/>
      <c r="L1241" s="67"/>
      <c r="M1241" s="67"/>
      <c r="N1241" s="67"/>
    </row>
    <row r="1242" spans="1:14" ht="12.75" x14ac:dyDescent="0.2">
      <c r="A1242" s="64"/>
      <c r="B1242" s="64"/>
      <c r="C1242" s="67"/>
      <c r="D1242" s="67"/>
      <c r="E1242" s="67"/>
      <c r="F1242" s="67"/>
      <c r="G1242" s="67"/>
      <c r="H1242" s="67"/>
      <c r="I1242" s="67"/>
      <c r="J1242" s="67"/>
      <c r="K1242" s="67"/>
      <c r="L1242" s="67"/>
      <c r="M1242" s="67"/>
      <c r="N1242" s="67"/>
    </row>
    <row r="1243" spans="1:14" ht="12.75" x14ac:dyDescent="0.2">
      <c r="A1243" s="64"/>
      <c r="B1243" s="64"/>
    </row>
    <row r="1244" spans="1:14" ht="12.75" x14ac:dyDescent="0.2">
      <c r="A1244" s="64"/>
      <c r="B1244" s="64"/>
    </row>
    <row r="1245" spans="1:14" ht="12.75" x14ac:dyDescent="0.2">
      <c r="A1245" s="64"/>
      <c r="B1245" s="64"/>
    </row>
    <row r="1246" spans="1:14" ht="12.75" x14ac:dyDescent="0.2">
      <c r="A1246" s="64"/>
      <c r="B1246" s="64"/>
    </row>
    <row r="1247" spans="1:14" ht="12.75" x14ac:dyDescent="0.2">
      <c r="A1247" s="64"/>
      <c r="B1247" s="64"/>
    </row>
    <row r="1248" spans="1:14" ht="12.75" x14ac:dyDescent="0.2">
      <c r="A1248" s="64"/>
      <c r="B1248" s="64"/>
    </row>
    <row r="1249" spans="1:2" ht="12.75" x14ac:dyDescent="0.2">
      <c r="A1249" s="64"/>
      <c r="B1249" s="64"/>
    </row>
    <row r="1250" spans="1:2" ht="12.75" x14ac:dyDescent="0.2">
      <c r="A1250" s="64"/>
      <c r="B1250" s="64"/>
    </row>
    <row r="1251" spans="1:2" ht="12.75" x14ac:dyDescent="0.2">
      <c r="A1251" s="64"/>
      <c r="B1251" s="64"/>
    </row>
    <row r="1252" spans="1:2" ht="12.75" x14ac:dyDescent="0.2">
      <c r="A1252" s="64"/>
      <c r="B1252" s="64"/>
    </row>
    <row r="1253" spans="1:2" ht="12.75" x14ac:dyDescent="0.2">
      <c r="A1253" s="64"/>
      <c r="B1253" s="64"/>
    </row>
    <row r="1254" spans="1:2" ht="12.75" x14ac:dyDescent="0.2">
      <c r="A1254" s="64"/>
      <c r="B1254" s="64"/>
    </row>
    <row r="1255" spans="1:2" ht="12.75" x14ac:dyDescent="0.2">
      <c r="A1255" s="64"/>
      <c r="B1255" s="64"/>
    </row>
    <row r="1256" spans="1:2" ht="12.75" x14ac:dyDescent="0.2">
      <c r="A1256" s="64"/>
      <c r="B1256" s="64"/>
    </row>
    <row r="1257" spans="1:2" ht="12.75" x14ac:dyDescent="0.2">
      <c r="A1257" s="64"/>
      <c r="B1257" s="64"/>
    </row>
    <row r="1258" spans="1:2" ht="12.75" x14ac:dyDescent="0.2">
      <c r="A1258" s="64"/>
      <c r="B1258" s="64"/>
    </row>
    <row r="1259" spans="1:2" ht="12.75" x14ac:dyDescent="0.2">
      <c r="A1259" s="64"/>
      <c r="B1259" s="64"/>
    </row>
    <row r="1260" spans="1:2" ht="12.75" x14ac:dyDescent="0.2">
      <c r="A1260" s="64"/>
      <c r="B1260" s="64"/>
    </row>
    <row r="1261" spans="1:2" ht="12.75" x14ac:dyDescent="0.2">
      <c r="A1261" s="64"/>
      <c r="B1261" s="64"/>
    </row>
    <row r="1262" spans="1:2" ht="12.75" x14ac:dyDescent="0.2">
      <c r="A1262" s="64"/>
      <c r="B1262" s="64"/>
    </row>
    <row r="1263" spans="1:2" ht="12.75" x14ac:dyDescent="0.2">
      <c r="A1263" s="64"/>
      <c r="B1263" s="64"/>
    </row>
    <row r="1264" spans="1:2" ht="12.75" x14ac:dyDescent="0.2">
      <c r="A1264" s="64"/>
      <c r="B1264" s="64"/>
    </row>
    <row r="1265" spans="1:2" ht="12.75" x14ac:dyDescent="0.2">
      <c r="A1265" s="64"/>
      <c r="B1265" s="64"/>
    </row>
    <row r="1266" spans="1:2" ht="12.75" x14ac:dyDescent="0.2">
      <c r="A1266" s="64"/>
      <c r="B1266" s="64"/>
    </row>
    <row r="1267" spans="1:2" ht="12.75" x14ac:dyDescent="0.2">
      <c r="A1267" s="64"/>
      <c r="B1267" s="64"/>
    </row>
    <row r="1268" spans="1:2" ht="12.75" x14ac:dyDescent="0.2">
      <c r="A1268" s="64"/>
      <c r="B1268" s="64"/>
    </row>
    <row r="1269" spans="1:2" ht="12.75" x14ac:dyDescent="0.2">
      <c r="A1269" s="64"/>
      <c r="B1269" s="64"/>
    </row>
    <row r="1270" spans="1:2" ht="12.75" x14ac:dyDescent="0.2">
      <c r="A1270" s="64"/>
      <c r="B1270" s="64"/>
    </row>
    <row r="1271" spans="1:2" ht="12.75" x14ac:dyDescent="0.2">
      <c r="A1271" s="64"/>
      <c r="B1271" s="64"/>
    </row>
    <row r="1272" spans="1:2" ht="12.75" x14ac:dyDescent="0.2">
      <c r="A1272" s="64"/>
      <c r="B1272" s="64"/>
    </row>
    <row r="1273" spans="1:2" ht="12.75" x14ac:dyDescent="0.2">
      <c r="A1273" s="64"/>
      <c r="B1273" s="64"/>
    </row>
    <row r="1274" spans="1:2" ht="12.75" x14ac:dyDescent="0.2">
      <c r="A1274" s="64"/>
      <c r="B1274" s="64"/>
    </row>
    <row r="1275" spans="1:2" ht="12.75" x14ac:dyDescent="0.2">
      <c r="A1275" s="64"/>
      <c r="B1275" s="64"/>
    </row>
    <row r="1276" spans="1:2" ht="12.75" x14ac:dyDescent="0.2">
      <c r="A1276" s="64"/>
      <c r="B1276" s="64"/>
    </row>
    <row r="1277" spans="1:2" ht="12.75" x14ac:dyDescent="0.2">
      <c r="A1277" s="64"/>
      <c r="B1277" s="64"/>
    </row>
    <row r="1278" spans="1:2" ht="12.75" x14ac:dyDescent="0.2">
      <c r="A1278" s="64"/>
      <c r="B1278" s="64"/>
    </row>
    <row r="1279" spans="1:2" ht="12.75" x14ac:dyDescent="0.2">
      <c r="A1279" s="64"/>
      <c r="B1279" s="64"/>
    </row>
    <row r="1280" spans="1:2" ht="12.75" x14ac:dyDescent="0.2">
      <c r="A1280" s="64"/>
      <c r="B1280" s="64"/>
    </row>
    <row r="1281" spans="1:2" ht="12.75" x14ac:dyDescent="0.2">
      <c r="A1281" s="64"/>
      <c r="B1281" s="64"/>
    </row>
    <row r="1282" spans="1:2" ht="12.75" x14ac:dyDescent="0.2">
      <c r="A1282" s="64"/>
      <c r="B1282" s="64"/>
    </row>
    <row r="1283" spans="1:2" ht="12.75" x14ac:dyDescent="0.2">
      <c r="A1283" s="64"/>
      <c r="B1283" s="64"/>
    </row>
    <row r="1284" spans="1:2" ht="12.75" x14ac:dyDescent="0.2">
      <c r="A1284" s="64"/>
      <c r="B1284" s="64"/>
    </row>
    <row r="1285" spans="1:2" ht="12.75" x14ac:dyDescent="0.2">
      <c r="A1285" s="64"/>
      <c r="B1285" s="64"/>
    </row>
    <row r="1286" spans="1:2" ht="12.75" x14ac:dyDescent="0.2">
      <c r="A1286" s="64"/>
      <c r="B1286" s="64"/>
    </row>
    <row r="1287" spans="1:2" ht="12.75" x14ac:dyDescent="0.2">
      <c r="A1287" s="64"/>
      <c r="B1287" s="64"/>
    </row>
    <row r="1288" spans="1:2" ht="12.75" x14ac:dyDescent="0.2">
      <c r="A1288" s="64"/>
      <c r="B1288" s="64"/>
    </row>
    <row r="1289" spans="1:2" ht="12.75" x14ac:dyDescent="0.2">
      <c r="A1289" s="64"/>
      <c r="B1289" s="64"/>
    </row>
    <row r="1290" spans="1:2" ht="12.75" x14ac:dyDescent="0.2">
      <c r="A1290" s="64"/>
      <c r="B1290" s="64"/>
    </row>
    <row r="1291" spans="1:2" ht="12.75" x14ac:dyDescent="0.2">
      <c r="A1291" s="64"/>
      <c r="B1291" s="64"/>
    </row>
    <row r="1292" spans="1:2" ht="12.75" x14ac:dyDescent="0.2">
      <c r="A1292" s="64"/>
      <c r="B1292" s="64"/>
    </row>
    <row r="1293" spans="1:2" ht="12.75" x14ac:dyDescent="0.2">
      <c r="A1293" s="64"/>
      <c r="B1293" s="64"/>
    </row>
    <row r="1294" spans="1:2" ht="12.75" x14ac:dyDescent="0.2">
      <c r="A1294" s="64"/>
      <c r="B1294" s="64"/>
    </row>
    <row r="1295" spans="1:2" ht="12.75" x14ac:dyDescent="0.2">
      <c r="A1295" s="64"/>
      <c r="B1295" s="64"/>
    </row>
    <row r="1296" spans="1:2" ht="12.75" x14ac:dyDescent="0.2">
      <c r="A1296" s="64"/>
      <c r="B1296" s="64"/>
    </row>
    <row r="1297" spans="1:2" ht="12.75" x14ac:dyDescent="0.2">
      <c r="A1297" s="64"/>
      <c r="B1297" s="64"/>
    </row>
    <row r="1298" spans="1:2" ht="12.75" x14ac:dyDescent="0.2">
      <c r="A1298" s="64"/>
      <c r="B1298" s="64"/>
    </row>
    <row r="1299" spans="1:2" ht="12.75" x14ac:dyDescent="0.2">
      <c r="A1299" s="64"/>
      <c r="B1299" s="64"/>
    </row>
    <row r="1300" spans="1:2" ht="12.75" x14ac:dyDescent="0.2">
      <c r="A1300" s="64"/>
      <c r="B1300" s="64"/>
    </row>
    <row r="1301" spans="1:2" ht="12.75" x14ac:dyDescent="0.2">
      <c r="A1301" s="64"/>
      <c r="B1301" s="64"/>
    </row>
    <row r="1302" spans="1:2" ht="12.75" x14ac:dyDescent="0.2">
      <c r="A1302" s="64"/>
      <c r="B1302" s="64"/>
    </row>
    <row r="1303" spans="1:2" ht="12.75" x14ac:dyDescent="0.2">
      <c r="A1303" s="64"/>
      <c r="B1303" s="64"/>
    </row>
    <row r="1304" spans="1:2" ht="12.75" x14ac:dyDescent="0.2">
      <c r="A1304" s="64"/>
      <c r="B1304" s="64"/>
    </row>
    <row r="1305" spans="1:2" ht="12.75" x14ac:dyDescent="0.2">
      <c r="A1305" s="64"/>
      <c r="B1305" s="64"/>
    </row>
    <row r="1306" spans="1:2" ht="12.75" x14ac:dyDescent="0.2">
      <c r="A1306" s="64"/>
      <c r="B1306" s="64"/>
    </row>
    <row r="1307" spans="1:2" ht="12.75" x14ac:dyDescent="0.2">
      <c r="A1307" s="64"/>
      <c r="B1307" s="64"/>
    </row>
    <row r="1308" spans="1:2" ht="12.75" x14ac:dyDescent="0.2">
      <c r="A1308" s="64"/>
      <c r="B1308" s="64"/>
    </row>
    <row r="1309" spans="1:2" ht="12.75" x14ac:dyDescent="0.2">
      <c r="A1309" s="64"/>
      <c r="B1309" s="64"/>
    </row>
    <row r="1310" spans="1:2" ht="12.75" x14ac:dyDescent="0.2">
      <c r="A1310" s="64"/>
      <c r="B1310" s="64"/>
    </row>
    <row r="1311" spans="1:2" ht="12.75" x14ac:dyDescent="0.2">
      <c r="A1311" s="64"/>
      <c r="B1311" s="64"/>
    </row>
    <row r="1312" spans="1:2" ht="12.75" x14ac:dyDescent="0.2">
      <c r="A1312" s="64"/>
      <c r="B1312" s="64"/>
    </row>
    <row r="1313" spans="1:2" ht="12.75" x14ac:dyDescent="0.2">
      <c r="A1313" s="64"/>
      <c r="B1313" s="64"/>
    </row>
    <row r="1314" spans="1:2" ht="12.75" x14ac:dyDescent="0.2">
      <c r="A1314" s="64"/>
      <c r="B1314" s="64"/>
    </row>
    <row r="1315" spans="1:2" ht="12.75" x14ac:dyDescent="0.2">
      <c r="A1315" s="64"/>
      <c r="B1315" s="64"/>
    </row>
    <row r="1316" spans="1:2" ht="12.75" x14ac:dyDescent="0.2">
      <c r="A1316" s="64"/>
      <c r="B1316" s="64"/>
    </row>
    <row r="1317" spans="1:2" ht="12.75" x14ac:dyDescent="0.2">
      <c r="A1317" s="64"/>
      <c r="B1317" s="64"/>
    </row>
    <row r="1318" spans="1:2" ht="12.75" x14ac:dyDescent="0.2">
      <c r="A1318" s="64"/>
      <c r="B1318" s="64"/>
    </row>
    <row r="1319" spans="1:2" ht="12.75" x14ac:dyDescent="0.2">
      <c r="A1319" s="64"/>
      <c r="B1319" s="64"/>
    </row>
    <row r="1320" spans="1:2" ht="12.75" x14ac:dyDescent="0.2">
      <c r="A1320" s="64"/>
      <c r="B1320" s="64"/>
    </row>
    <row r="1321" spans="1:2" ht="12.75" x14ac:dyDescent="0.2">
      <c r="A1321" s="64"/>
      <c r="B1321" s="64"/>
    </row>
    <row r="1322" spans="1:2" ht="12.75" x14ac:dyDescent="0.2">
      <c r="A1322" s="64"/>
      <c r="B1322" s="64"/>
    </row>
    <row r="1323" spans="1:2" ht="12.75" x14ac:dyDescent="0.2">
      <c r="A1323" s="64"/>
      <c r="B1323" s="64"/>
    </row>
    <row r="1324" spans="1:2" ht="12.75" x14ac:dyDescent="0.2">
      <c r="A1324" s="64"/>
      <c r="B1324" s="64"/>
    </row>
    <row r="1325" spans="1:2" ht="12.75" x14ac:dyDescent="0.2">
      <c r="A1325" s="64"/>
      <c r="B1325" s="64"/>
    </row>
    <row r="1326" spans="1:2" ht="12.75" x14ac:dyDescent="0.2">
      <c r="A1326" s="64"/>
      <c r="B1326" s="64"/>
    </row>
    <row r="1327" spans="1:2" ht="12.75" x14ac:dyDescent="0.2">
      <c r="A1327" s="64"/>
      <c r="B1327" s="64"/>
    </row>
    <row r="1328" spans="1:2" ht="12.75" x14ac:dyDescent="0.2">
      <c r="A1328" s="64"/>
      <c r="B1328" s="64"/>
    </row>
    <row r="1329" spans="1:2" ht="12.75" x14ac:dyDescent="0.2">
      <c r="A1329" s="64"/>
      <c r="B1329" s="64"/>
    </row>
    <row r="1330" spans="1:2" ht="12.75" x14ac:dyDescent="0.2">
      <c r="A1330" s="64"/>
      <c r="B1330" s="64"/>
    </row>
    <row r="1331" spans="1:2" ht="12.75" x14ac:dyDescent="0.2">
      <c r="A1331" s="64"/>
      <c r="B1331" s="64"/>
    </row>
    <row r="1332" spans="1:2" ht="12.75" x14ac:dyDescent="0.2">
      <c r="A1332" s="64"/>
      <c r="B1332" s="64"/>
    </row>
    <row r="1333" spans="1:2" ht="12.75" x14ac:dyDescent="0.2">
      <c r="A1333" s="64"/>
      <c r="B1333" s="64"/>
    </row>
    <row r="1334" spans="1:2" ht="12.75" x14ac:dyDescent="0.2">
      <c r="A1334" s="64"/>
      <c r="B1334" s="64"/>
    </row>
    <row r="1335" spans="1:2" ht="12.75" x14ac:dyDescent="0.2">
      <c r="A1335" s="64"/>
      <c r="B1335" s="64"/>
    </row>
    <row r="1336" spans="1:2" ht="12.75" x14ac:dyDescent="0.2">
      <c r="A1336" s="64"/>
      <c r="B1336" s="64"/>
    </row>
    <row r="1337" spans="1:2" ht="12.75" x14ac:dyDescent="0.2">
      <c r="A1337" s="64"/>
      <c r="B1337" s="64"/>
    </row>
    <row r="1338" spans="1:2" ht="12.75" x14ac:dyDescent="0.2">
      <c r="A1338" s="64"/>
      <c r="B1338" s="64"/>
    </row>
    <row r="1339" spans="1:2" ht="12.75" x14ac:dyDescent="0.2">
      <c r="A1339" s="64"/>
      <c r="B1339" s="64"/>
    </row>
    <row r="1340" spans="1:2" ht="12.75" x14ac:dyDescent="0.2">
      <c r="A1340" s="64"/>
      <c r="B1340" s="64"/>
    </row>
    <row r="1341" spans="1:2" ht="12.75" x14ac:dyDescent="0.2">
      <c r="A1341" s="64"/>
      <c r="B1341" s="64"/>
    </row>
    <row r="1342" spans="1:2" ht="12.75" x14ac:dyDescent="0.2">
      <c r="A1342" s="64"/>
      <c r="B1342" s="64"/>
    </row>
    <row r="1343" spans="1:2" ht="12.75" x14ac:dyDescent="0.2">
      <c r="A1343" s="64"/>
      <c r="B1343" s="64"/>
    </row>
    <row r="1344" spans="1:2" ht="12.75" x14ac:dyDescent="0.2">
      <c r="A1344" s="64"/>
      <c r="B1344" s="64"/>
    </row>
    <row r="1345" spans="1:2" ht="12.75" x14ac:dyDescent="0.2">
      <c r="A1345" s="64"/>
      <c r="B1345" s="64"/>
    </row>
    <row r="1346" spans="1:2" ht="12.75" x14ac:dyDescent="0.2">
      <c r="A1346" s="64"/>
      <c r="B1346" s="64"/>
    </row>
    <row r="1347" spans="1:2" ht="12.75" x14ac:dyDescent="0.2">
      <c r="A1347" s="64"/>
      <c r="B1347" s="64"/>
    </row>
    <row r="1348" spans="1:2" ht="12.75" x14ac:dyDescent="0.2">
      <c r="A1348" s="64"/>
      <c r="B1348" s="64"/>
    </row>
    <row r="1349" spans="1:2" ht="12.75" x14ac:dyDescent="0.2">
      <c r="A1349" s="64"/>
      <c r="B1349" s="64"/>
    </row>
    <row r="1350" spans="1:2" ht="12.75" x14ac:dyDescent="0.2">
      <c r="A1350" s="64"/>
      <c r="B1350" s="64"/>
    </row>
    <row r="1351" spans="1:2" ht="12.75" x14ac:dyDescent="0.2">
      <c r="A1351" s="64"/>
      <c r="B1351" s="64"/>
    </row>
    <row r="1352" spans="1:2" ht="12.75" x14ac:dyDescent="0.2">
      <c r="A1352" s="64"/>
      <c r="B1352" s="64"/>
    </row>
    <row r="1353" spans="1:2" ht="12.75" x14ac:dyDescent="0.2">
      <c r="A1353" s="64"/>
      <c r="B1353" s="64"/>
    </row>
    <row r="1354" spans="1:2" ht="12.75" x14ac:dyDescent="0.2">
      <c r="A1354" s="64"/>
      <c r="B1354" s="64"/>
    </row>
    <row r="1355" spans="1:2" ht="12.75" x14ac:dyDescent="0.2">
      <c r="A1355" s="64"/>
      <c r="B1355" s="64"/>
    </row>
    <row r="1356" spans="1:2" ht="12.75" x14ac:dyDescent="0.2">
      <c r="A1356" s="64"/>
      <c r="B1356" s="64"/>
    </row>
    <row r="1357" spans="1:2" ht="12.75" x14ac:dyDescent="0.2">
      <c r="A1357" s="64"/>
      <c r="B1357" s="64"/>
    </row>
    <row r="1358" spans="1:2" ht="12.75" x14ac:dyDescent="0.2">
      <c r="A1358" s="64"/>
      <c r="B1358" s="64"/>
    </row>
    <row r="1359" spans="1:2" ht="12.75" x14ac:dyDescent="0.2">
      <c r="A1359" s="64"/>
      <c r="B1359" s="64"/>
    </row>
    <row r="1360" spans="1:2" ht="12.75" x14ac:dyDescent="0.2">
      <c r="A1360" s="64"/>
      <c r="B1360" s="64"/>
    </row>
    <row r="1361" spans="1:2" ht="12.75" x14ac:dyDescent="0.2">
      <c r="A1361" s="64"/>
      <c r="B1361" s="64"/>
    </row>
    <row r="1362" spans="1:2" ht="12.75" x14ac:dyDescent="0.2">
      <c r="A1362" s="64"/>
      <c r="B1362" s="64"/>
    </row>
    <row r="1363" spans="1:2" ht="12.75" x14ac:dyDescent="0.2">
      <c r="A1363" s="64"/>
      <c r="B1363" s="64"/>
    </row>
    <row r="1364" spans="1:2" ht="12.75" x14ac:dyDescent="0.2">
      <c r="A1364" s="64"/>
      <c r="B1364" s="64"/>
    </row>
    <row r="1365" spans="1:2" ht="12.75" x14ac:dyDescent="0.2">
      <c r="A1365" s="64"/>
      <c r="B1365" s="64"/>
    </row>
    <row r="1366" spans="1:2" ht="12.75" x14ac:dyDescent="0.2">
      <c r="A1366" s="64"/>
      <c r="B1366" s="64"/>
    </row>
    <row r="1367" spans="1:2" ht="12.75" x14ac:dyDescent="0.2">
      <c r="A1367" s="64"/>
      <c r="B1367" s="64"/>
    </row>
    <row r="1368" spans="1:2" ht="12.75" x14ac:dyDescent="0.2">
      <c r="A1368" s="64"/>
      <c r="B1368" s="64"/>
    </row>
    <row r="1369" spans="1:2" ht="12.75" x14ac:dyDescent="0.2">
      <c r="A1369" s="64"/>
      <c r="B1369" s="64"/>
    </row>
    <row r="1370" spans="1:2" ht="12.75" x14ac:dyDescent="0.2">
      <c r="A1370" s="64"/>
      <c r="B1370" s="64"/>
    </row>
    <row r="1371" spans="1:2" ht="12.75" x14ac:dyDescent="0.2">
      <c r="A1371" s="64"/>
      <c r="B1371" s="64"/>
    </row>
    <row r="1372" spans="1:2" ht="12.75" x14ac:dyDescent="0.2">
      <c r="A1372" s="64"/>
      <c r="B1372" s="64"/>
    </row>
    <row r="1373" spans="1:2" ht="12.75" x14ac:dyDescent="0.2">
      <c r="A1373" s="64"/>
      <c r="B1373" s="64"/>
    </row>
    <row r="1374" spans="1:2" ht="12.75" x14ac:dyDescent="0.2">
      <c r="A1374" s="64"/>
      <c r="B1374" s="64"/>
    </row>
    <row r="1375" spans="1:2" ht="12.75" x14ac:dyDescent="0.2">
      <c r="A1375" s="64"/>
      <c r="B1375" s="64"/>
    </row>
    <row r="1376" spans="1:2" ht="12.75" x14ac:dyDescent="0.2">
      <c r="A1376" s="64"/>
      <c r="B1376" s="64"/>
    </row>
    <row r="1377" spans="1:2" ht="12.75" x14ac:dyDescent="0.2">
      <c r="A1377" s="64"/>
      <c r="B1377" s="64"/>
    </row>
    <row r="1378" spans="1:2" ht="12.75" x14ac:dyDescent="0.2">
      <c r="A1378" s="64"/>
      <c r="B1378" s="64"/>
    </row>
    <row r="1379" spans="1:2" ht="12.75" x14ac:dyDescent="0.2">
      <c r="A1379" s="64"/>
      <c r="B1379" s="64"/>
    </row>
    <row r="1380" spans="1:2" ht="12.75" x14ac:dyDescent="0.2">
      <c r="A1380" s="64"/>
      <c r="B1380" s="64"/>
    </row>
    <row r="1381" spans="1:2" ht="12.75" x14ac:dyDescent="0.2">
      <c r="A1381" s="64"/>
      <c r="B1381" s="64"/>
    </row>
    <row r="1382" spans="1:2" ht="12.75" x14ac:dyDescent="0.2">
      <c r="A1382" s="64"/>
      <c r="B1382" s="64"/>
    </row>
    <row r="1383" spans="1:2" ht="12.75" x14ac:dyDescent="0.2">
      <c r="A1383" s="64"/>
      <c r="B1383" s="64"/>
    </row>
    <row r="1384" spans="1:2" ht="12.75" x14ac:dyDescent="0.2">
      <c r="A1384" s="64"/>
      <c r="B1384" s="64"/>
    </row>
    <row r="1385" spans="1:2" ht="12.75" x14ac:dyDescent="0.2">
      <c r="A1385" s="64"/>
      <c r="B1385" s="64"/>
    </row>
    <row r="1386" spans="1:2" ht="12.75" x14ac:dyDescent="0.2">
      <c r="A1386" s="64"/>
      <c r="B1386" s="64"/>
    </row>
    <row r="1387" spans="1:2" ht="12.75" x14ac:dyDescent="0.2">
      <c r="A1387" s="64"/>
      <c r="B1387" s="64"/>
    </row>
    <row r="1388" spans="1:2" ht="12.75" x14ac:dyDescent="0.2">
      <c r="A1388" s="64"/>
      <c r="B1388" s="64"/>
    </row>
    <row r="1389" spans="1:2" ht="12.75" x14ac:dyDescent="0.2">
      <c r="A1389" s="64"/>
      <c r="B1389" s="64"/>
    </row>
    <row r="1390" spans="1:2" ht="12.75" x14ac:dyDescent="0.2">
      <c r="A1390" s="64"/>
      <c r="B1390" s="64"/>
    </row>
    <row r="1391" spans="1:2" ht="12.75" x14ac:dyDescent="0.2">
      <c r="A1391" s="64"/>
      <c r="B1391" s="64"/>
    </row>
    <row r="1392" spans="1:2" ht="12.75" x14ac:dyDescent="0.2">
      <c r="A1392" s="64"/>
      <c r="B1392" s="64"/>
    </row>
    <row r="1393" spans="1:2" ht="12.75" x14ac:dyDescent="0.2">
      <c r="A1393" s="64"/>
      <c r="B1393" s="64"/>
    </row>
    <row r="1394" spans="1:2" ht="12.75" x14ac:dyDescent="0.2">
      <c r="A1394" s="64"/>
      <c r="B1394" s="64"/>
    </row>
    <row r="1395" spans="1:2" ht="12.75" x14ac:dyDescent="0.2">
      <c r="A1395" s="64"/>
      <c r="B1395" s="64"/>
    </row>
    <row r="1396" spans="1:2" ht="12.75" x14ac:dyDescent="0.2">
      <c r="A1396" s="64"/>
      <c r="B1396" s="64"/>
    </row>
    <row r="1397" spans="1:2" ht="12.75" x14ac:dyDescent="0.2">
      <c r="A1397" s="64"/>
      <c r="B1397" s="64"/>
    </row>
    <row r="1398" spans="1:2" ht="12.75" x14ac:dyDescent="0.2">
      <c r="A1398" s="64"/>
      <c r="B1398" s="64"/>
    </row>
    <row r="1399" spans="1:2" ht="12.75" x14ac:dyDescent="0.2">
      <c r="A1399" s="64"/>
      <c r="B1399" s="64"/>
    </row>
    <row r="1400" spans="1:2" ht="12.75" x14ac:dyDescent="0.2">
      <c r="A1400" s="64"/>
      <c r="B1400" s="64"/>
    </row>
    <row r="1401" spans="1:2" ht="12.75" x14ac:dyDescent="0.2">
      <c r="A1401" s="64"/>
      <c r="B1401" s="64"/>
    </row>
    <row r="1402" spans="1:2" ht="12.75" x14ac:dyDescent="0.2">
      <c r="A1402" s="64"/>
      <c r="B1402" s="64"/>
    </row>
    <row r="1403" spans="1:2" ht="12.75" x14ac:dyDescent="0.2">
      <c r="A1403" s="64"/>
      <c r="B1403" s="64"/>
    </row>
    <row r="1404" spans="1:2" ht="12.75" x14ac:dyDescent="0.2">
      <c r="A1404" s="64"/>
      <c r="B1404" s="64"/>
    </row>
    <row r="1405" spans="1:2" ht="12.75" x14ac:dyDescent="0.2">
      <c r="A1405" s="64"/>
      <c r="B1405" s="64"/>
    </row>
    <row r="1406" spans="1:2" ht="12.75" x14ac:dyDescent="0.2">
      <c r="A1406" s="64"/>
      <c r="B1406" s="64"/>
    </row>
    <row r="1407" spans="1:2" ht="12.75" x14ac:dyDescent="0.2">
      <c r="A1407" s="64"/>
      <c r="B1407" s="64"/>
    </row>
    <row r="1408" spans="1:2" ht="12.75" x14ac:dyDescent="0.2">
      <c r="A1408" s="64"/>
      <c r="B1408" s="64"/>
    </row>
    <row r="1409" spans="1:2" ht="12.75" x14ac:dyDescent="0.2">
      <c r="A1409" s="64"/>
      <c r="B1409" s="64"/>
    </row>
    <row r="1410" spans="1:2" ht="12.75" x14ac:dyDescent="0.2">
      <c r="A1410" s="64"/>
      <c r="B1410" s="64"/>
    </row>
    <row r="1411" spans="1:2" ht="12.75" x14ac:dyDescent="0.2">
      <c r="A1411" s="64"/>
      <c r="B1411" s="64"/>
    </row>
    <row r="1412" spans="1:2" ht="12.75" x14ac:dyDescent="0.2">
      <c r="A1412" s="64"/>
      <c r="B1412" s="64"/>
    </row>
    <row r="1413" spans="1:2" ht="12.75" x14ac:dyDescent="0.2">
      <c r="A1413" s="64"/>
      <c r="B1413" s="64"/>
    </row>
    <row r="1414" spans="1:2" ht="12.75" x14ac:dyDescent="0.2">
      <c r="A1414" s="64"/>
      <c r="B1414" s="64"/>
    </row>
    <row r="1415" spans="1:2" ht="12.75" x14ac:dyDescent="0.2">
      <c r="A1415" s="64"/>
      <c r="B1415" s="64"/>
    </row>
    <row r="1416" spans="1:2" ht="12.75" x14ac:dyDescent="0.2">
      <c r="A1416" s="64"/>
      <c r="B1416" s="64"/>
    </row>
    <row r="1417" spans="1:2" ht="12.75" x14ac:dyDescent="0.2">
      <c r="A1417" s="64"/>
      <c r="B1417" s="64"/>
    </row>
    <row r="1418" spans="1:2" ht="12.75" x14ac:dyDescent="0.2">
      <c r="A1418" s="64"/>
      <c r="B1418" s="64"/>
    </row>
    <row r="1419" spans="1:2" ht="12.75" x14ac:dyDescent="0.2">
      <c r="A1419" s="64"/>
      <c r="B1419" s="64"/>
    </row>
    <row r="1420" spans="1:2" ht="12.75" x14ac:dyDescent="0.2">
      <c r="A1420" s="64"/>
      <c r="B1420" s="64"/>
    </row>
    <row r="1421" spans="1:2" ht="12.75" x14ac:dyDescent="0.2">
      <c r="A1421" s="64"/>
      <c r="B1421" s="64"/>
    </row>
    <row r="1422" spans="1:2" ht="12.75" x14ac:dyDescent="0.2">
      <c r="A1422" s="64"/>
      <c r="B1422" s="64"/>
    </row>
    <row r="1423" spans="1:2" ht="12.75" x14ac:dyDescent="0.2">
      <c r="A1423" s="64"/>
      <c r="B1423" s="64"/>
    </row>
    <row r="1424" spans="1:2" ht="12.75" x14ac:dyDescent="0.2">
      <c r="A1424" s="64"/>
      <c r="B1424" s="64"/>
    </row>
    <row r="1425" spans="1:2" ht="12.75" x14ac:dyDescent="0.2">
      <c r="A1425" s="64"/>
      <c r="B1425" s="64"/>
    </row>
    <row r="1426" spans="1:2" ht="12.75" x14ac:dyDescent="0.2">
      <c r="A1426" s="64"/>
      <c r="B1426" s="64"/>
    </row>
    <row r="1427" spans="1:2" ht="12.75" x14ac:dyDescent="0.2">
      <c r="A1427" s="64"/>
      <c r="B1427" s="64"/>
    </row>
    <row r="1428" spans="1:2" ht="12.75" x14ac:dyDescent="0.2">
      <c r="A1428" s="64"/>
      <c r="B1428" s="64"/>
    </row>
    <row r="1429" spans="1:2" ht="12.75" x14ac:dyDescent="0.2">
      <c r="A1429" s="64"/>
      <c r="B1429" s="64"/>
    </row>
    <row r="1430" spans="1:2" ht="12.75" x14ac:dyDescent="0.2">
      <c r="A1430" s="64"/>
      <c r="B1430" s="64"/>
    </row>
    <row r="1431" spans="1:2" ht="12.75" x14ac:dyDescent="0.2">
      <c r="A1431" s="64"/>
      <c r="B1431" s="64"/>
    </row>
    <row r="1432" spans="1:2" ht="12.75" x14ac:dyDescent="0.2">
      <c r="A1432" s="64"/>
      <c r="B1432" s="64"/>
    </row>
    <row r="1433" spans="1:2" ht="12.75" x14ac:dyDescent="0.2">
      <c r="A1433" s="64"/>
      <c r="B1433" s="64"/>
    </row>
    <row r="1434" spans="1:2" ht="12.75" x14ac:dyDescent="0.2">
      <c r="A1434" s="64"/>
      <c r="B1434" s="64"/>
    </row>
    <row r="1435" spans="1:2" ht="12.75" x14ac:dyDescent="0.2">
      <c r="A1435" s="64"/>
      <c r="B1435" s="64"/>
    </row>
    <row r="1436" spans="1:2" ht="12.75" x14ac:dyDescent="0.2">
      <c r="A1436" s="64"/>
      <c r="B1436" s="64"/>
    </row>
    <row r="1437" spans="1:2" ht="12.75" x14ac:dyDescent="0.2">
      <c r="A1437" s="64"/>
      <c r="B1437" s="64"/>
    </row>
    <row r="1438" spans="1:2" ht="12.75" x14ac:dyDescent="0.2">
      <c r="A1438" s="64"/>
      <c r="B1438" s="64"/>
    </row>
    <row r="1439" spans="1:2" ht="12.75" x14ac:dyDescent="0.2">
      <c r="A1439" s="64"/>
      <c r="B1439" s="64"/>
    </row>
    <row r="1440" spans="1:2" ht="12.75" x14ac:dyDescent="0.2">
      <c r="A1440" s="64"/>
      <c r="B1440" s="64"/>
    </row>
    <row r="1441" spans="1:2" ht="12.75" x14ac:dyDescent="0.2">
      <c r="A1441" s="64"/>
      <c r="B1441" s="64"/>
    </row>
    <row r="1442" spans="1:2" ht="12.75" x14ac:dyDescent="0.2">
      <c r="A1442" s="64"/>
      <c r="B1442" s="64"/>
    </row>
    <row r="1443" spans="1:2" ht="12.75" x14ac:dyDescent="0.2">
      <c r="A1443" s="64"/>
      <c r="B1443" s="64"/>
    </row>
    <row r="1444" spans="1:2" ht="12.75" x14ac:dyDescent="0.2">
      <c r="A1444" s="64"/>
      <c r="B1444" s="64"/>
    </row>
    <row r="1445" spans="1:2" ht="12.75" x14ac:dyDescent="0.2">
      <c r="A1445" s="64"/>
      <c r="B1445" s="64"/>
    </row>
    <row r="1446" spans="1:2" ht="12.75" x14ac:dyDescent="0.2">
      <c r="A1446" s="64"/>
      <c r="B1446" s="64"/>
    </row>
    <row r="1447" spans="1:2" ht="12.75" x14ac:dyDescent="0.2">
      <c r="A1447" s="64"/>
      <c r="B1447" s="64"/>
    </row>
    <row r="1448" spans="1:2" ht="12.75" x14ac:dyDescent="0.2">
      <c r="A1448" s="64"/>
      <c r="B1448" s="64"/>
    </row>
    <row r="1449" spans="1:2" ht="12.75" x14ac:dyDescent="0.2">
      <c r="A1449" s="64"/>
      <c r="B1449" s="64"/>
    </row>
    <row r="1450" spans="1:2" ht="12.75" x14ac:dyDescent="0.2">
      <c r="A1450" s="64"/>
      <c r="B1450" s="64"/>
    </row>
    <row r="1451" spans="1:2" ht="12.75" x14ac:dyDescent="0.2">
      <c r="A1451" s="64"/>
      <c r="B1451" s="64"/>
    </row>
    <row r="1452" spans="1:2" ht="12.75" x14ac:dyDescent="0.2">
      <c r="A1452" s="64"/>
      <c r="B1452" s="64"/>
    </row>
    <row r="1453" spans="1:2" ht="12.75" x14ac:dyDescent="0.2">
      <c r="A1453" s="64"/>
      <c r="B1453" s="64"/>
    </row>
    <row r="1454" spans="1:2" ht="12.75" x14ac:dyDescent="0.2">
      <c r="A1454" s="64"/>
      <c r="B1454" s="64"/>
    </row>
    <row r="1455" spans="1:2" ht="12.75" x14ac:dyDescent="0.2">
      <c r="A1455" s="64"/>
      <c r="B1455" s="64"/>
    </row>
    <row r="1456" spans="1:2" ht="12.75" x14ac:dyDescent="0.2">
      <c r="A1456" s="64"/>
      <c r="B1456" s="64"/>
    </row>
    <row r="1457" spans="1:2" ht="12.75" x14ac:dyDescent="0.2">
      <c r="A1457" s="64"/>
      <c r="B1457" s="64"/>
    </row>
    <row r="1458" spans="1:2" ht="12.75" x14ac:dyDescent="0.2">
      <c r="A1458" s="64"/>
      <c r="B1458" s="64"/>
    </row>
    <row r="1459" spans="1:2" ht="12.75" x14ac:dyDescent="0.2">
      <c r="A1459" s="64"/>
      <c r="B1459" s="64"/>
    </row>
    <row r="1460" spans="1:2" ht="12.75" x14ac:dyDescent="0.2">
      <c r="A1460" s="64"/>
      <c r="B1460" s="64"/>
    </row>
    <row r="1461" spans="1:2" ht="12.75" x14ac:dyDescent="0.2">
      <c r="A1461" s="64"/>
      <c r="B1461" s="64"/>
    </row>
    <row r="1462" spans="1:2" ht="12.75" x14ac:dyDescent="0.2">
      <c r="A1462" s="64"/>
      <c r="B1462" s="64"/>
    </row>
    <row r="1463" spans="1:2" ht="12.75" x14ac:dyDescent="0.2">
      <c r="A1463" s="64"/>
      <c r="B1463" s="64"/>
    </row>
    <row r="1464" spans="1:2" ht="12.75" x14ac:dyDescent="0.2">
      <c r="A1464" s="64"/>
      <c r="B1464" s="64"/>
    </row>
    <row r="1465" spans="1:2" ht="12.75" x14ac:dyDescent="0.2">
      <c r="A1465" s="64"/>
      <c r="B1465" s="64"/>
    </row>
    <row r="1466" spans="1:2" ht="12.75" x14ac:dyDescent="0.2">
      <c r="A1466" s="64"/>
      <c r="B1466" s="64"/>
    </row>
    <row r="1467" spans="1:2" ht="12.75" x14ac:dyDescent="0.2">
      <c r="A1467" s="64"/>
      <c r="B1467" s="64"/>
    </row>
    <row r="1468" spans="1:2" ht="12.75" x14ac:dyDescent="0.2">
      <c r="A1468" s="64"/>
      <c r="B1468" s="64"/>
    </row>
    <row r="1469" spans="1:2" ht="12.75" x14ac:dyDescent="0.2">
      <c r="A1469" s="64"/>
      <c r="B1469" s="64"/>
    </row>
    <row r="1470" spans="1:2" ht="12.75" x14ac:dyDescent="0.2">
      <c r="A1470" s="64"/>
      <c r="B1470" s="64"/>
    </row>
    <row r="1471" spans="1:2" ht="12.75" x14ac:dyDescent="0.2">
      <c r="A1471" s="64"/>
      <c r="B1471" s="64"/>
    </row>
    <row r="1472" spans="1:2" ht="12.75" x14ac:dyDescent="0.2">
      <c r="A1472" s="64"/>
      <c r="B1472" s="64"/>
    </row>
    <row r="1473" spans="1:2" ht="12.75" x14ac:dyDescent="0.2">
      <c r="A1473" s="64"/>
      <c r="B1473" s="64"/>
    </row>
    <row r="1474" spans="1:2" ht="12.75" x14ac:dyDescent="0.2">
      <c r="A1474" s="64"/>
      <c r="B1474" s="64"/>
    </row>
    <row r="1475" spans="1:2" ht="12.75" x14ac:dyDescent="0.2">
      <c r="A1475" s="64"/>
      <c r="B1475" s="64"/>
    </row>
    <row r="1476" spans="1:2" ht="12.75" x14ac:dyDescent="0.2">
      <c r="A1476" s="64"/>
      <c r="B1476" s="64"/>
    </row>
    <row r="1477" spans="1:2" ht="12.75" x14ac:dyDescent="0.2">
      <c r="A1477" s="64"/>
      <c r="B1477" s="64"/>
    </row>
    <row r="1478" spans="1:2" ht="12.75" x14ac:dyDescent="0.2">
      <c r="A1478" s="64"/>
      <c r="B1478" s="64"/>
    </row>
    <row r="1479" spans="1:2" ht="12.75" x14ac:dyDescent="0.2">
      <c r="A1479" s="64"/>
      <c r="B1479" s="64"/>
    </row>
    <row r="1480" spans="1:2" ht="12.75" x14ac:dyDescent="0.2">
      <c r="A1480" s="64"/>
      <c r="B1480" s="64"/>
    </row>
    <row r="1481" spans="1:2" ht="12.75" x14ac:dyDescent="0.2">
      <c r="A1481" s="64"/>
      <c r="B1481" s="64"/>
    </row>
    <row r="1482" spans="1:2" ht="12.75" x14ac:dyDescent="0.2">
      <c r="A1482" s="64"/>
      <c r="B1482" s="64"/>
    </row>
    <row r="1483" spans="1:2" ht="12.75" x14ac:dyDescent="0.2">
      <c r="A1483" s="64"/>
      <c r="B1483" s="64"/>
    </row>
    <row r="1484" spans="1:2" ht="12.75" x14ac:dyDescent="0.2">
      <c r="A1484" s="64"/>
      <c r="B1484" s="64"/>
    </row>
    <row r="1485" spans="1:2" ht="12.75" x14ac:dyDescent="0.2">
      <c r="A1485" s="64"/>
      <c r="B1485" s="64"/>
    </row>
    <row r="1486" spans="1:2" ht="12.75" x14ac:dyDescent="0.2">
      <c r="A1486" s="64"/>
      <c r="B1486" s="64"/>
    </row>
    <row r="1487" spans="1:2" ht="12.75" x14ac:dyDescent="0.2">
      <c r="A1487" s="64"/>
      <c r="B1487" s="64"/>
    </row>
    <row r="1488" spans="1:2" ht="12.75" x14ac:dyDescent="0.2">
      <c r="A1488" s="64"/>
      <c r="B1488" s="64"/>
    </row>
    <row r="1489" spans="1:2" ht="12.75" x14ac:dyDescent="0.2">
      <c r="A1489" s="64"/>
      <c r="B1489" s="64"/>
    </row>
    <row r="1490" spans="1:2" ht="12.75" x14ac:dyDescent="0.2">
      <c r="A1490" s="64"/>
      <c r="B1490" s="64"/>
    </row>
    <row r="1491" spans="1:2" ht="12.75" x14ac:dyDescent="0.2">
      <c r="A1491" s="64"/>
      <c r="B1491" s="64"/>
    </row>
    <row r="1492" spans="1:2" ht="12.75" x14ac:dyDescent="0.2">
      <c r="A1492" s="64"/>
      <c r="B1492" s="64"/>
    </row>
    <row r="1493" spans="1:2" ht="12.75" x14ac:dyDescent="0.2">
      <c r="A1493" s="64"/>
      <c r="B1493" s="64"/>
    </row>
    <row r="1494" spans="1:2" ht="12.75" x14ac:dyDescent="0.2">
      <c r="A1494" s="64"/>
      <c r="B1494" s="64"/>
    </row>
    <row r="1495" spans="1:2" ht="12.75" x14ac:dyDescent="0.2">
      <c r="A1495" s="64"/>
      <c r="B1495" s="64"/>
    </row>
    <row r="1496" spans="1:2" ht="12.75" x14ac:dyDescent="0.2">
      <c r="A1496" s="64"/>
      <c r="B1496" s="64"/>
    </row>
    <row r="1497" spans="1:2" ht="12.75" x14ac:dyDescent="0.2">
      <c r="A1497" s="64"/>
      <c r="B1497" s="64"/>
    </row>
    <row r="1498" spans="1:2" ht="12.75" x14ac:dyDescent="0.2">
      <c r="A1498" s="64"/>
      <c r="B1498" s="64"/>
    </row>
    <row r="1499" spans="1:2" ht="12.75" x14ac:dyDescent="0.2">
      <c r="A1499" s="64"/>
      <c r="B1499" s="64"/>
    </row>
    <row r="1500" spans="1:2" ht="12.75" x14ac:dyDescent="0.2">
      <c r="A1500" s="64"/>
      <c r="B1500" s="64"/>
    </row>
    <row r="1501" spans="1:2" ht="12.75" x14ac:dyDescent="0.2">
      <c r="A1501" s="64"/>
      <c r="B1501" s="64"/>
    </row>
    <row r="1502" spans="1:2" ht="12.75" x14ac:dyDescent="0.2">
      <c r="A1502" s="64"/>
      <c r="B1502" s="64"/>
    </row>
    <row r="1503" spans="1:2" ht="12.75" x14ac:dyDescent="0.2">
      <c r="A1503" s="64"/>
      <c r="B1503" s="64"/>
    </row>
    <row r="1504" spans="1:2" ht="12.75" x14ac:dyDescent="0.2">
      <c r="A1504" s="64"/>
      <c r="B1504" s="64"/>
    </row>
    <row r="1505" spans="1:2" ht="12.75" x14ac:dyDescent="0.2">
      <c r="A1505" s="64"/>
      <c r="B1505" s="64"/>
    </row>
    <row r="1506" spans="1:2" ht="12.75" x14ac:dyDescent="0.2">
      <c r="A1506" s="64"/>
      <c r="B1506" s="64"/>
    </row>
    <row r="1507" spans="1:2" ht="12.75" x14ac:dyDescent="0.2">
      <c r="A1507" s="64"/>
      <c r="B1507" s="64"/>
    </row>
    <row r="1508" spans="1:2" ht="12.75" x14ac:dyDescent="0.2">
      <c r="A1508" s="64"/>
      <c r="B1508" s="64"/>
    </row>
    <row r="1509" spans="1:2" ht="12.75" x14ac:dyDescent="0.2">
      <c r="A1509" s="64"/>
      <c r="B1509" s="64"/>
    </row>
    <row r="1510" spans="1:2" ht="12.75" x14ac:dyDescent="0.2">
      <c r="A1510" s="64"/>
      <c r="B1510" s="64"/>
    </row>
    <row r="1511" spans="1:2" ht="12.75" x14ac:dyDescent="0.2">
      <c r="A1511" s="64"/>
      <c r="B1511" s="64"/>
    </row>
    <row r="1512" spans="1:2" ht="12.75" x14ac:dyDescent="0.2">
      <c r="A1512" s="64"/>
      <c r="B1512" s="64"/>
    </row>
    <row r="1513" spans="1:2" ht="12.75" x14ac:dyDescent="0.2">
      <c r="A1513" s="64"/>
      <c r="B1513" s="64"/>
    </row>
    <row r="1514" spans="1:2" ht="12.75" x14ac:dyDescent="0.2">
      <c r="A1514" s="64"/>
      <c r="B1514" s="64"/>
    </row>
    <row r="1515" spans="1:2" ht="12.75" x14ac:dyDescent="0.2">
      <c r="A1515" s="64"/>
      <c r="B1515" s="64"/>
    </row>
    <row r="1516" spans="1:2" ht="12.75" x14ac:dyDescent="0.2">
      <c r="A1516" s="64"/>
      <c r="B1516" s="64"/>
    </row>
    <row r="1517" spans="1:2" ht="12.75" x14ac:dyDescent="0.2">
      <c r="A1517" s="64"/>
      <c r="B1517" s="64"/>
    </row>
    <row r="1518" spans="1:2" ht="12.75" x14ac:dyDescent="0.2">
      <c r="A1518" s="64"/>
      <c r="B1518" s="64"/>
    </row>
    <row r="1519" spans="1:2" ht="12.75" x14ac:dyDescent="0.2">
      <c r="A1519" s="64"/>
      <c r="B1519" s="64"/>
    </row>
    <row r="1520" spans="1:2" ht="12.75" x14ac:dyDescent="0.2">
      <c r="A1520" s="64"/>
      <c r="B1520" s="64"/>
    </row>
    <row r="1521" spans="1:2" ht="12.75" x14ac:dyDescent="0.2">
      <c r="A1521" s="64"/>
      <c r="B1521" s="64"/>
    </row>
    <row r="1522" spans="1:2" ht="12.75" x14ac:dyDescent="0.2">
      <c r="A1522" s="64"/>
      <c r="B1522" s="64"/>
    </row>
    <row r="1523" spans="1:2" ht="12.75" x14ac:dyDescent="0.2">
      <c r="A1523" s="64"/>
      <c r="B1523" s="64"/>
    </row>
    <row r="1524" spans="1:2" ht="12.75" x14ac:dyDescent="0.2">
      <c r="A1524" s="64"/>
      <c r="B1524" s="64"/>
    </row>
    <row r="1525" spans="1:2" ht="12.75" x14ac:dyDescent="0.2">
      <c r="A1525" s="64"/>
      <c r="B1525" s="64"/>
    </row>
    <row r="1526" spans="1:2" ht="12.75" x14ac:dyDescent="0.2">
      <c r="A1526" s="64"/>
      <c r="B1526" s="64"/>
    </row>
    <row r="1527" spans="1:2" ht="12.75" x14ac:dyDescent="0.2">
      <c r="A1527" s="64"/>
      <c r="B1527" s="64"/>
    </row>
    <row r="1528" spans="1:2" ht="12.75" x14ac:dyDescent="0.2">
      <c r="A1528" s="64"/>
      <c r="B1528" s="64"/>
    </row>
    <row r="1529" spans="1:2" ht="12.75" x14ac:dyDescent="0.2">
      <c r="A1529" s="64"/>
      <c r="B1529" s="64"/>
    </row>
    <row r="1530" spans="1:2" ht="12.75" x14ac:dyDescent="0.2">
      <c r="A1530" s="64"/>
      <c r="B1530" s="64"/>
    </row>
    <row r="1531" spans="1:2" ht="12.75" x14ac:dyDescent="0.2">
      <c r="A1531" s="64"/>
      <c r="B1531" s="64"/>
    </row>
    <row r="1532" spans="1:2" ht="12.75" x14ac:dyDescent="0.2">
      <c r="A1532" s="64"/>
      <c r="B1532" s="64"/>
    </row>
  </sheetData>
  <mergeCells count="5">
    <mergeCell ref="B6:N6"/>
    <mergeCell ref="B3:N3"/>
    <mergeCell ref="B5:N5"/>
    <mergeCell ref="B4:N4"/>
    <mergeCell ref="B7:N7"/>
  </mergeCells>
  <printOptions horizontalCentered="1"/>
  <pageMargins left="0.2" right="0.2" top="0.5" bottom="0.5" header="0" footer="0"/>
  <pageSetup paperSize="9" scale="47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dcterms:created xsi:type="dcterms:W3CDTF">2022-02-21T23:56:08Z</dcterms:created>
  <dcterms:modified xsi:type="dcterms:W3CDTF">2022-02-21T23:58:13Z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2022-02-21T23:58:04Z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36a5a987-8020-4998-bdb7-516dde82c8ff</vt:lpwstr>
  </property>
  <property fmtid="{D5CDD505-2E9C-101B-9397-08002B2CF9AE}" pid="8" name="MSIP_Label_38dfde47-f100-441b-b584-049a7fefba8a_ContentBits">
    <vt:lpwstr>2</vt:lpwstr>
  </property>
</Properties>
</file>