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UNDOS ESTRUTURADOS\FIIs\Fundos\5. Informações Orgãos Reguladores\CVM Informe Mensal 571\2021\202103\Fechamento em excel\"/>
    </mc:Choice>
  </mc:AlternateContent>
  <xr:revisionPtr revIDLastSave="0" documentId="13_ncr:1_{1AF659BE-B69B-4922-B70B-EB188DB2130D}" xr6:coauthVersionLast="44" xr6:coauthVersionMax="44" xr10:uidLastSave="{00000000-0000-0000-0000-000000000000}"/>
  <bookViews>
    <workbookView xWindow="-120" yWindow="-120" windowWidth="20730" windowHeight="11310" activeTab="2" xr2:uid="{1796D7FE-96A8-4EF8-BA2A-9E18B58E288D}"/>
  </bookViews>
  <sheets>
    <sheet name="BP" sheetId="1" r:id="rId1"/>
    <sheet name="DRE" sheetId="2" r:id="rId2"/>
    <sheet name="Gerencial" sheetId="3" r:id="rId3"/>
  </sheets>
  <externalReferences>
    <externalReference r:id="rId4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BP!$A$1:$G$420</definedName>
    <definedName name="_xlnm.Print_Area" localSheetId="1">DRE!$A$1:$I$368</definedName>
    <definedName name="_xlnm.Print_Area" localSheetId="2">Gerencial!$A$1:$P$279</definedName>
    <definedName name="Z_19D83B2D_FE50_44AF_B046_D5B49A7B8F77_.wvu.PrintArea" localSheetId="1" hidden="1">DRE!$A$1:$I$427</definedName>
    <definedName name="Z_19D83B2D_FE50_44AF_B046_D5B49A7B8F77_.wvu.Rows" localSheetId="1" hidden="1">DRE!$411:$415,DRE!$418:$419</definedName>
    <definedName name="Z_26E92220_631B_4E37_B8D7_EE7F43763AC5_.wvu.PrintArea" localSheetId="1" hidden="1">DRE!$A$1:$I$427</definedName>
    <definedName name="Z_26E92220_631B_4E37_B8D7_EE7F43763AC5_.wvu.Rows" localSheetId="1" hidden="1">DRE!$411:$415,DRE!$418:$419</definedName>
    <definedName name="Z_68B69029_1323_49CD_B3DD_78B250188498_.wvu.PrintArea" localSheetId="1" hidden="1">DRE!$A$1:$I$427</definedName>
    <definedName name="Z_68B69029_1323_49CD_B3DD_78B250188498_.wvu.Rows" localSheetId="1" hidden="1">DRE!$411:$415,DRE!$418:$419</definedName>
    <definedName name="Z_A4982635_3F62_49E7_88DD_5D687D8BCB03_.wvu.PrintArea" localSheetId="1" hidden="1">DRE!$A$1:$I$427</definedName>
    <definedName name="Z_A4982635_3F62_49E7_88DD_5D687D8BCB03_.wvu.Rows" localSheetId="1" hidden="1">DRE!$411:$415,DRE!$418:$419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70" i="3" l="1"/>
  <c r="L370" i="3"/>
  <c r="L366" i="3"/>
  <c r="K366" i="3"/>
  <c r="J366" i="3"/>
  <c r="I366" i="3"/>
  <c r="H366" i="3"/>
  <c r="G366" i="3"/>
  <c r="F366" i="3"/>
  <c r="E366" i="3"/>
  <c r="M365" i="3"/>
  <c r="L365" i="3"/>
  <c r="K365" i="3"/>
  <c r="J365" i="3"/>
  <c r="I365" i="3"/>
  <c r="H365" i="3"/>
  <c r="G365" i="3"/>
  <c r="F365" i="3"/>
  <c r="E365" i="3"/>
  <c r="M361" i="3"/>
  <c r="L361" i="3"/>
  <c r="K361" i="3"/>
  <c r="J361" i="3"/>
  <c r="I361" i="3"/>
  <c r="H361" i="3"/>
  <c r="G361" i="3"/>
  <c r="F361" i="3"/>
  <c r="E361" i="3"/>
  <c r="M331" i="3"/>
  <c r="L331" i="3"/>
  <c r="K331" i="3"/>
  <c r="J331" i="3"/>
  <c r="I331" i="3"/>
  <c r="H331" i="3"/>
  <c r="G331" i="3"/>
  <c r="F331" i="3"/>
  <c r="E331" i="3"/>
  <c r="M274" i="3"/>
  <c r="L274" i="3"/>
  <c r="L276" i="3" s="1"/>
  <c r="L281" i="3" s="1"/>
  <c r="L285" i="3" s="1"/>
  <c r="K274" i="3"/>
  <c r="K276" i="3" s="1"/>
  <c r="K281" i="3" s="1"/>
  <c r="K285" i="3" s="1"/>
  <c r="J274" i="3"/>
  <c r="I274" i="3"/>
  <c r="H274" i="3"/>
  <c r="G274" i="3"/>
  <c r="F274" i="3"/>
  <c r="E274" i="3"/>
  <c r="M199" i="3"/>
  <c r="L199" i="3"/>
  <c r="K199" i="3"/>
  <c r="J199" i="3"/>
  <c r="I199" i="3"/>
  <c r="H199" i="3"/>
  <c r="G199" i="3"/>
  <c r="F199" i="3"/>
  <c r="E199" i="3"/>
  <c r="J163" i="3"/>
  <c r="M161" i="3"/>
  <c r="L161" i="3"/>
  <c r="K161" i="3"/>
  <c r="J161" i="3"/>
  <c r="I161" i="3"/>
  <c r="H161" i="3"/>
  <c r="G161" i="3"/>
  <c r="F161" i="3"/>
  <c r="E161" i="3"/>
  <c r="M142" i="3"/>
  <c r="M163" i="3" s="1"/>
  <c r="L142" i="3"/>
  <c r="L163" i="3" s="1"/>
  <c r="K142" i="3"/>
  <c r="K163" i="3" s="1"/>
  <c r="J142" i="3"/>
  <c r="I142" i="3"/>
  <c r="I163" i="3" s="1"/>
  <c r="H142" i="3"/>
  <c r="H163" i="3" s="1"/>
  <c r="G142" i="3"/>
  <c r="G163" i="3" s="1"/>
  <c r="G276" i="3" s="1"/>
  <c r="G281" i="3" s="1"/>
  <c r="G285" i="3" s="1"/>
  <c r="F142" i="3"/>
  <c r="F163" i="3" s="1"/>
  <c r="E142" i="3"/>
  <c r="E163" i="3" s="1"/>
  <c r="M119" i="3"/>
  <c r="E119" i="3"/>
  <c r="M114" i="3"/>
  <c r="L114" i="3"/>
  <c r="L119" i="3" s="1"/>
  <c r="K114" i="3"/>
  <c r="K119" i="3" s="1"/>
  <c r="J114" i="3"/>
  <c r="J119" i="3" s="1"/>
  <c r="I114" i="3"/>
  <c r="I119" i="3" s="1"/>
  <c r="H114" i="3"/>
  <c r="H119" i="3" s="1"/>
  <c r="G114" i="3"/>
  <c r="G119" i="3" s="1"/>
  <c r="F114" i="3"/>
  <c r="F119" i="3" s="1"/>
  <c r="E114" i="3"/>
  <c r="D5" i="3"/>
  <c r="D4" i="3"/>
  <c r="D3" i="3"/>
  <c r="H365" i="2"/>
  <c r="D365" i="2"/>
  <c r="H361" i="2"/>
  <c r="F361" i="2" s="1"/>
  <c r="D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H331" i="2"/>
  <c r="D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3" i="2"/>
  <c r="F365" i="2" s="1"/>
  <c r="F279" i="2"/>
  <c r="F278" i="2"/>
  <c r="F277" i="2" s="1"/>
  <c r="H277" i="2"/>
  <c r="D277" i="2"/>
  <c r="H274" i="2"/>
  <c r="D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H199" i="2"/>
  <c r="D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99" i="2" s="1"/>
  <c r="H161" i="2"/>
  <c r="F161" i="2"/>
  <c r="D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H142" i="2"/>
  <c r="H163" i="2" s="1"/>
  <c r="D142" i="2"/>
  <c r="F142" i="2" s="1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F114" i="2" s="1"/>
  <c r="F119" i="2" s="1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35" i="1"/>
  <c r="F332" i="1"/>
  <c r="F329" i="1"/>
  <c r="F327" i="1"/>
  <c r="F325" i="1"/>
  <c r="F323" i="1"/>
  <c r="F320" i="1"/>
  <c r="F312" i="1"/>
  <c r="F310" i="1"/>
  <c r="F303" i="1"/>
  <c r="F300" i="1"/>
  <c r="F298" i="1"/>
  <c r="F293" i="1"/>
  <c r="F289" i="1"/>
  <c r="F252" i="1"/>
  <c r="F250" i="1"/>
  <c r="F245" i="1"/>
  <c r="F243" i="1"/>
  <c r="F229" i="1"/>
  <c r="F227" i="1"/>
  <c r="F218" i="1"/>
  <c r="F215" i="1"/>
  <c r="F212" i="1"/>
  <c r="F210" i="1"/>
  <c r="F204" i="1"/>
  <c r="F220" i="1" s="1"/>
  <c r="F196" i="1"/>
  <c r="F193" i="1"/>
  <c r="F189" i="1"/>
  <c r="F187" i="1"/>
  <c r="F179" i="1"/>
  <c r="F168" i="1"/>
  <c r="F159" i="1"/>
  <c r="F144" i="1"/>
  <c r="F142" i="1"/>
  <c r="F140" i="1"/>
  <c r="F136" i="1"/>
  <c r="F128" i="1"/>
  <c r="F126" i="1"/>
  <c r="F122" i="1"/>
  <c r="F120" i="1"/>
  <c r="F86" i="1"/>
  <c r="F84" i="1"/>
  <c r="F80" i="1"/>
  <c r="F77" i="1"/>
  <c r="F71" i="1"/>
  <c r="F68" i="1"/>
  <c r="F66" i="1"/>
  <c r="F62" i="1"/>
  <c r="F57" i="1"/>
  <c r="F52" i="1"/>
  <c r="F46" i="1"/>
  <c r="F41" i="1"/>
  <c r="F38" i="1"/>
  <c r="F34" i="1"/>
  <c r="F32" i="1"/>
  <c r="F27" i="1"/>
  <c r="F11" i="1"/>
  <c r="F174" i="1" s="1"/>
  <c r="F331" i="2" l="1"/>
  <c r="H119" i="2"/>
  <c r="F274" i="2"/>
  <c r="H276" i="2"/>
  <c r="H281" i="2" s="1"/>
  <c r="H363" i="2" s="1"/>
  <c r="H367" i="2" s="1"/>
  <c r="F307" i="1"/>
  <c r="F417" i="1"/>
  <c r="I417" i="1" s="1"/>
  <c r="F315" i="1"/>
  <c r="F200" i="1"/>
  <c r="F422" i="1"/>
  <c r="E276" i="3"/>
  <c r="E281" i="3" s="1"/>
  <c r="E285" i="3" s="1"/>
  <c r="M276" i="3"/>
  <c r="M281" i="3" s="1"/>
  <c r="M285" i="3" s="1"/>
  <c r="K363" i="3"/>
  <c r="K367" i="3" s="1"/>
  <c r="F276" i="3"/>
  <c r="F281" i="3" s="1"/>
  <c r="F285" i="3" s="1"/>
  <c r="L363" i="3"/>
  <c r="L367" i="3" s="1"/>
  <c r="E363" i="3"/>
  <c r="E367" i="3" s="1"/>
  <c r="M363" i="3"/>
  <c r="M367" i="3" s="1"/>
  <c r="F363" i="3"/>
  <c r="F367" i="3" s="1"/>
  <c r="H276" i="3"/>
  <c r="H281" i="3" s="1"/>
  <c r="H285" i="3" s="1"/>
  <c r="I276" i="3"/>
  <c r="I281" i="3" s="1"/>
  <c r="I285" i="3" s="1"/>
  <c r="H363" i="3"/>
  <c r="H367" i="3" s="1"/>
  <c r="G363" i="3"/>
  <c r="G367" i="3" s="1"/>
  <c r="F222" i="1"/>
  <c r="F317" i="1"/>
  <c r="F419" i="1" s="1"/>
  <c r="F423" i="1" s="1"/>
  <c r="J276" i="3"/>
  <c r="J281" i="3" s="1"/>
  <c r="D163" i="2"/>
  <c r="D276" i="2" s="1"/>
  <c r="D281" i="2" s="1"/>
  <c r="H285" i="2" l="1"/>
  <c r="F163" i="2"/>
  <c r="F276" i="2" s="1"/>
  <c r="F281" i="2" s="1"/>
  <c r="D285" i="2"/>
  <c r="D363" i="2"/>
  <c r="D367" i="2" s="1"/>
  <c r="F285" i="2"/>
  <c r="F363" i="2"/>
  <c r="F367" i="2" s="1"/>
  <c r="I363" i="3"/>
  <c r="I367" i="3" s="1"/>
  <c r="J285" i="3"/>
  <c r="J363" i="3"/>
  <c r="J367" i="3" s="1"/>
</calcChain>
</file>

<file path=xl/sharedStrings.xml><?xml version="1.0" encoding="utf-8"?>
<sst xmlns="http://schemas.openxmlformats.org/spreadsheetml/2006/main" count="1175" uniqueCount="694">
  <si>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</si>
  <si>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</si>
  <si>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</si>
  <si>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Março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</si>
  <si>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</si>
  <si>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</si>
  <si>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</si>
  <si>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</si>
  <si>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</si>
  <si>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</si>
  <si>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</si>
  <si>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</si>
  <si>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</si>
  <si>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</si>
  <si>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</si>
  <si>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</si>
  <si>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</si>
  <si>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</si>
  <si>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</si>
  <si>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</si>
  <si>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</si>
  <si>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</si>
  <si>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</si>
  <si>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</si>
  <si>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</si>
  <si>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</si>
  <si>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</si>
  <si>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</si>
  <si>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</si>
  <si>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</si>
  <si>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</si>
  <si>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</si>
  <si>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</si>
  <si>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</si>
  <si>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</si>
  <si>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</si>
  <si>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</si>
  <si>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</si>
  <si>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</si>
  <si>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</si>
  <si>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</si>
  <si>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De natureza imobiliária</t>
  </si>
  <si>
    <t>Certificados de recebíveis imobiliários</t>
  </si>
  <si>
    <t>Certificados de Recebíveis Imobiliários</t>
  </si>
  <si>
    <t>Ágio/Deságio</t>
  </si>
  <si>
    <t>(-) Provisão para perdas</t>
  </si>
  <si>
    <t>Ajuste a Mercado CRI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</si>
  <si>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</si>
  <si>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</si>
  <si>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</si>
  <si>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</si>
  <si>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</si>
  <si>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</si>
  <si>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</si>
  <si>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</si>
  <si>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</si>
  <si>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</si>
  <si>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</si>
  <si>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</si>
  <si>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</si>
  <si>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</si>
  <si>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</si>
  <si>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</si>
  <si>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</si>
  <si>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</si>
  <si>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</si>
  <si>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</si>
  <si>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</si>
  <si>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</si>
  <si>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</si>
  <si>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</si>
  <si>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</si>
  <si>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</si>
  <si>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</si>
  <si>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</si>
  <si>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</si>
  <si>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</si>
  <si>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</si>
  <si>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</si>
  <si>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</si>
  <si>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</si>
  <si>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</si>
  <si>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</si>
  <si>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</si>
  <si>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</si>
  <si>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</si>
  <si>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</si>
  <si>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</si>
  <si>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</si>
  <si>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</si>
  <si>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</si>
  <si>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</si>
  <si>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</si>
  <si>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</si>
  <si>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</si>
  <si>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</si>
  <si>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</si>
  <si>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</si>
  <si>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</si>
  <si>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</si>
  <si>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</si>
  <si>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</si>
  <si>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</si>
  <si>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</si>
  <si>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</si>
  <si>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</si>
  <si>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</si>
  <si>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</si>
  <si>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</si>
  <si>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</si>
  <si>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</si>
  <si>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</si>
  <si>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</si>
  <si>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</si>
  <si>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>Devedores diversos fitout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</si>
  <si>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</si>
  <si>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</si>
  <si>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</si>
  <si>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</si>
  <si>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</si>
  <si>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</si>
  <si>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</si>
  <si>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</si>
  <si>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</si>
  <si>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</si>
  <si>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</si>
  <si>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</si>
  <si>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</si>
  <si>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</si>
  <si>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</si>
  <si>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</si>
  <si>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</si>
  <si>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</si>
  <si>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</si>
  <si>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</si>
  <si>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</si>
  <si>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</si>
  <si>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</si>
  <si>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</si>
  <si>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</si>
  <si>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</si>
  <si>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</si>
  <si>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</si>
  <si>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</si>
  <si>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</si>
  <si>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</si>
  <si>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</si>
  <si>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</si>
  <si>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</si>
  <si>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</si>
  <si>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</si>
  <si>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</si>
  <si>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</si>
  <si>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</si>
  <si>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</si>
  <si>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</si>
  <si>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</si>
  <si>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</si>
  <si>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</si>
  <si>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</si>
  <si>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</si>
  <si>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</si>
  <si>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</si>
  <si>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</si>
  <si>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</si>
  <si>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</si>
  <si>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</si>
  <si>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</si>
  <si>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</si>
  <si>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</si>
  <si>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</si>
  <si>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</si>
  <si>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</si>
  <si>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</si>
  <si>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</si>
  <si>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</si>
  <si>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</si>
  <si>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</si>
  <si>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</si>
  <si>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</si>
  <si>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</si>
  <si>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</si>
  <si>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</si>
  <si>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</si>
  <si>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</si>
  <si>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</si>
  <si>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</si>
  <si>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</si>
  <si>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</si>
  <si>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</si>
  <si>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</si>
  <si>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</si>
  <si>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</si>
  <si>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</si>
  <si>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</si>
  <si>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</si>
  <si>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</si>
  <si>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</si>
  <si>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</si>
  <si>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</si>
  <si>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</si>
  <si>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</si>
  <si>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</si>
  <si>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</si>
  <si>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</si>
  <si>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</si>
  <si>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</si>
  <si>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</si>
  <si>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</si>
  <si>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</si>
  <si>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</si>
  <si>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</si>
  <si>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</si>
  <si>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</si>
  <si>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</si>
  <si>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</si>
  <si>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</si>
  <si>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</si>
  <si>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</si>
  <si>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</si>
  <si>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</si>
  <si>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</si>
  <si>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</si>
  <si>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</si>
  <si>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</si>
  <si>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</si>
  <si>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</si>
  <si>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</si>
  <si>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</si>
  <si>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</si>
  <si>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</si>
  <si>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</si>
  <si>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</si>
  <si>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</si>
  <si>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</si>
  <si>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</si>
  <si>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</si>
  <si>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</si>
  <si>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</si>
  <si>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</si>
  <si>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</si>
  <si>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</si>
  <si>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</si>
  <si>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</si>
  <si>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</si>
  <si>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</si>
  <si>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</si>
  <si>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</si>
  <si>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</si>
  <si>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</si>
  <si>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</si>
  <si>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</si>
  <si>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</si>
  <si>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</si>
  <si>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</si>
  <si>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</si>
  <si>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</si>
  <si>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</si>
  <si>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</si>
  <si>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</si>
  <si>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</si>
  <si>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</si>
  <si>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recursos em garantia</t>
  </si>
  <si>
    <t>Depósitos em Garantia</t>
  </si>
  <si>
    <t>Demandas judiciais</t>
  </si>
  <si>
    <t>Passivos Contingentes</t>
  </si>
  <si>
    <t>**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</si>
  <si>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</si>
  <si>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</si>
  <si>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</si>
  <si>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</si>
  <si>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</si>
  <si>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</si>
  <si>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</si>
  <si>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</si>
  <si>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</si>
  <si>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</si>
  <si>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</si>
  <si>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</si>
  <si>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</si>
  <si>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</si>
  <si>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</si>
  <si>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</si>
  <si>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</si>
  <si>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</si>
  <si>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</si>
  <si>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</si>
  <si>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</si>
  <si>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</si>
  <si>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</si>
  <si>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</si>
  <si>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</si>
  <si>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</si>
  <si>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</si>
  <si>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</si>
  <si>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</si>
  <si>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</si>
  <si>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</si>
  <si>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</si>
  <si>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</si>
  <si>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</si>
  <si>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</si>
  <si>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</si>
  <si>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</si>
  <si>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</si>
  <si>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</si>
  <si>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</si>
  <si>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</si>
  <si>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</si>
  <si>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</si>
  <si>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</si>
  <si>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</si>
  <si>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</si>
  <si>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</si>
  <si>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</si>
  <si>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</si>
  <si>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</si>
  <si>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</si>
  <si>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</si>
  <si>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</si>
  <si>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</si>
  <si>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</si>
  <si>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</si>
  <si>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</si>
  <si>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</si>
  <si>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</si>
  <si>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</si>
  <si>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</si>
  <si>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</si>
  <si>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</si>
  <si>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</si>
  <si>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</si>
  <si>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</si>
  <si>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</si>
  <si>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</si>
  <si>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</si>
  <si>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</si>
  <si>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</si>
  <si>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</si>
  <si>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</si>
  <si>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</si>
  <si>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</si>
  <si>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</si>
  <si>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</si>
  <si>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</si>
  <si>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</si>
  <si>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</si>
  <si>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</si>
  <si>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</si>
  <si>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</si>
  <si>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</si>
  <si>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</si>
  <si>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</si>
  <si>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</si>
  <si>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</si>
  <si>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</si>
  <si>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Cota</t>
  </si>
  <si>
    <t>TOTAL DO PATRIMÔNIO LÍQUIDO</t>
  </si>
  <si>
    <t>TOTAL DO PASSIVO E PATRIMÔNIO LÍQUIDO</t>
  </si>
  <si>
    <t>Demonstração dos resultados do período em 31 de Março de 2021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</si>
  <si>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</si>
  <si>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</si>
  <si>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</si>
  <si>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</si>
  <si>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</si>
  <si>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</si>
  <si>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</si>
  <si>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</si>
  <si>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</si>
  <si>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</si>
  <si>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</si>
  <si>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</si>
  <si>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</si>
  <si>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</si>
  <si>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</si>
  <si>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</si>
  <si>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</si>
  <si>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</si>
  <si>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</si>
  <si>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</si>
  <si>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</si>
  <si>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</si>
  <si>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</si>
  <si>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</si>
  <si>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</si>
  <si>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</si>
  <si>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</si>
  <si>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</si>
  <si>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</si>
  <si>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</si>
  <si>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</si>
  <si>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</si>
  <si>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</si>
  <si>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</si>
  <si>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</si>
  <si>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</si>
  <si>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</si>
  <si>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</si>
  <si>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</si>
  <si>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</si>
  <si>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</si>
  <si>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</si>
  <si>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</si>
  <si>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</si>
  <si>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</si>
  <si>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</si>
  <si>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</si>
  <si>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</si>
  <si>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</si>
  <si>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>7399900999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</si>
  <si>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</si>
  <si>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</si>
  <si>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</si>
  <si>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</si>
  <si>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</si>
  <si>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</si>
  <si>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</si>
  <si>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</si>
  <si>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</si>
  <si>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</si>
  <si>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</si>
  <si>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</si>
  <si>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</si>
  <si>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</si>
  <si>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</si>
  <si>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</si>
  <si>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</si>
  <si>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</si>
  <si>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</si>
  <si>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</si>
  <si>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</si>
  <si>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</si>
  <si>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</si>
  <si>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</si>
  <si>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</si>
  <si>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</si>
  <si>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</si>
  <si>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</si>
  <si>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</si>
  <si>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</si>
  <si>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</si>
  <si>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</si>
  <si>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</si>
  <si>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</si>
  <si>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</si>
  <si>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</si>
  <si>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</si>
  <si>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</si>
  <si>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</si>
  <si>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</si>
  <si>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</si>
  <si>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</si>
  <si>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</si>
  <si>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</si>
  <si>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</si>
  <si>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</si>
  <si>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</si>
  <si>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</si>
  <si>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</si>
  <si>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</si>
  <si>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</si>
  <si>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</si>
  <si>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</si>
  <si>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</si>
  <si>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</si>
  <si>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</si>
  <si>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</si>
  <si>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</si>
  <si>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</si>
  <si>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</si>
  <si>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</si>
  <si>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</si>
  <si>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</si>
  <si>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</si>
  <si>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</si>
  <si>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</si>
  <si>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cotas de fundos de investimento imobiliário</t>
  </si>
  <si>
    <t>Receita com alienação de ações de companhia fechada</t>
  </si>
  <si>
    <t>8123000002</t>
  </si>
  <si>
    <t>Despesas de empréstimos - cota de fundo</t>
  </si>
  <si>
    <t>Desvalorização de certificados de recebíveis imobiliários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</si>
  <si>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</si>
  <si>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</si>
  <si>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</si>
  <si>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</si>
  <si>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</si>
  <si>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</si>
  <si>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</si>
  <si>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</si>
  <si>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</si>
  <si>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</si>
  <si>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</si>
  <si>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</si>
  <si>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</si>
  <si>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</si>
  <si>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</si>
  <si>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</si>
  <si>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</si>
  <si>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</si>
  <si>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</si>
  <si>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</si>
  <si>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</si>
  <si>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</si>
  <si>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</si>
  <si>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</si>
  <si>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</si>
  <si>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</si>
  <si>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</si>
  <si>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</si>
  <si>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</si>
  <si>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</si>
  <si>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</si>
  <si>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</si>
  <si>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</si>
  <si>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</si>
  <si>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</si>
  <si>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</si>
  <si>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</si>
  <si>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</si>
  <si>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</si>
  <si>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</si>
  <si>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</si>
  <si>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</si>
  <si>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</si>
  <si>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</si>
  <si>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</si>
  <si>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</si>
  <si>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</si>
  <si>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</si>
  <si>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</si>
  <si>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</si>
  <si>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</si>
  <si>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</si>
  <si>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</si>
  <si>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</si>
  <si>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</si>
  <si>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</si>
  <si>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</si>
  <si>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</si>
  <si>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</si>
  <si>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</si>
  <si>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</si>
  <si>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</si>
  <si>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</si>
  <si>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</si>
  <si>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</si>
  <si>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</si>
  <si>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</si>
  <si>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</si>
  <si>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</si>
  <si>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</si>
  <si>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</si>
  <si>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</si>
  <si>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</si>
  <si>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</si>
  <si>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</si>
  <si>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</si>
  <si>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</si>
  <si>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</si>
  <si>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</si>
  <si>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</si>
  <si>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</si>
  <si>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</si>
  <si>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</si>
  <si>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</si>
  <si>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</si>
  <si>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</si>
  <si>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</si>
  <si>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</si>
  <si>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</si>
  <si>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</si>
  <si>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</si>
  <si>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</si>
  <si>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</si>
  <si>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</si>
  <si>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</si>
  <si>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</si>
  <si>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</si>
  <si>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</si>
  <si>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</si>
  <si>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</si>
  <si>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</si>
  <si>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</si>
  <si>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</si>
  <si>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</si>
  <si>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</si>
  <si>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</si>
  <si>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</si>
  <si>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</si>
  <si>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</si>
  <si>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</si>
  <si>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</si>
  <si>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</si>
  <si>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</si>
  <si>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</si>
  <si>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</si>
  <si>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</si>
  <si>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</si>
  <si>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</si>
  <si>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</si>
  <si>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</si>
  <si>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</si>
  <si>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</si>
  <si>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</si>
  <si>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</si>
  <si>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</si>
  <si>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</si>
  <si>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</si>
  <si>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</si>
  <si>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</si>
  <si>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</si>
  <si>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</si>
  <si>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</si>
  <si>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</si>
  <si>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</si>
  <si>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</si>
  <si>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</si>
  <si>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</si>
  <si>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</si>
  <si>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</si>
  <si>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</si>
  <si>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</si>
  <si>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</si>
  <si>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</si>
  <si>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</si>
  <si>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</si>
  <si>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</si>
  <si>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</si>
  <si>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</si>
  <si>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</si>
  <si>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</si>
  <si>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</si>
  <si>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</si>
  <si>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</si>
  <si>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</si>
  <si>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</si>
  <si>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</si>
  <si>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</si>
  <si>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</si>
  <si>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</si>
  <si>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</si>
  <si>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</si>
  <si>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</si>
  <si>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</si>
  <si>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</si>
  <si>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</si>
  <si>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</si>
  <si>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</si>
  <si>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</si>
  <si>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</si>
  <si>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</si>
  <si>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</si>
  <si>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</si>
  <si>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</si>
  <si>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</si>
  <si>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</si>
  <si>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</si>
  <si>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</si>
  <si>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</si>
  <si>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</si>
  <si>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</si>
  <si>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</si>
  <si>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</si>
  <si>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</si>
  <si>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</si>
  <si>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</si>
  <si>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</si>
  <si>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</si>
  <si>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</si>
  <si>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</si>
  <si>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</si>
  <si>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</si>
  <si>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</si>
  <si>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</si>
  <si>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</si>
  <si>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</si>
  <si>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</si>
  <si>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</si>
  <si>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</si>
  <si>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</si>
  <si>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</si>
  <si>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</si>
  <si>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</si>
  <si>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</si>
  <si>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</si>
  <si>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</si>
  <si>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</si>
  <si>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</si>
  <si>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</si>
  <si>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</si>
  <si>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</si>
  <si>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</si>
  <si>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</si>
  <si>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Efeito caixa - Juros CRI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</si>
</sst>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36">
    <xf numFmtId="0" fontId="0" fillId="0" borderId="0" xfId="0"/>
    <xf numFmtId="164" fontId="2" fillId="0" borderId="0" xfId="0" applyNumberFormat="1" applyFont="1"/>
    <xf numFmtId="164" fontId="5" fillId="2" borderId="0" xfId="2" applyNumberFormat="1" applyFont="1" applyFill="1"/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6" applyNumberFormat="1" applyFill="1"/>
    <xf numFmtId="1" fontId="3" fillId="2" borderId="0" xfId="6" applyNumberFormat="1" applyFill="1"/>
    <xf numFmtId="164" fontId="9" fillId="2" borderId="0" xfId="6" applyNumberFormat="1" applyFont="1" applyFill="1"/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11" fillId="2" borderId="0" xfId="6" applyNumberFormat="1" applyFont="1" applyFill="1"/>
    <xf numFmtId="1" fontId="11" fillId="2" borderId="0" xfId="6" applyNumberFormat="1" applyFont="1" applyFill="1"/>
    <xf numFmtId="164" fontId="12" fillId="2" borderId="0" xfId="6" applyNumberFormat="1" applyFont="1" applyFill="1"/>
    <xf numFmtId="164" fontId="13" fillId="2" borderId="0" xfId="6" applyNumberFormat="1" applyFont="1" applyFill="1"/>
    <xf numFmtId="43" fontId="2" fillId="2" borderId="0" xfId="6" applyNumberFormat="1" applyFont="1" applyFill="1"/>
    <xf numFmtId="43" fontId="14" fillId="2" borderId="0" xfId="6" applyNumberFormat="1" applyFont="1" applyFill="1"/>
    <xf numFmtId="43" fontId="2" fillId="0" borderId="0" xfId="6" applyNumberFormat="1" applyFont="1"/>
    <xf numFmtId="43" fontId="8" fillId="2" borderId="5" xfId="6" applyNumberFormat="1" applyFont="1" applyFill="1" applyBorder="1" applyAlignment="1">
      <alignment horizontal="center" wrapText="1"/>
    </xf>
    <xf numFmtId="43" fontId="15" fillId="2" borderId="0" xfId="6" applyNumberFormat="1" applyFont="1" applyFill="1"/>
    <xf numFmtId="43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1" fontId="11" fillId="2" borderId="0" xfId="6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/>
    <xf numFmtId="164" fontId="14" fillId="0" borderId="0" xfId="0" applyNumberFormat="1" applyFont="1"/>
    <xf numFmtId="1" fontId="11" fillId="0" borderId="0" xfId="6" applyNumberFormat="1" applyFont="1" applyAlignment="1">
      <alignment horizontal="left"/>
    </xf>
    <xf numFmtId="164" fontId="12" fillId="0" borderId="0" xfId="6" applyNumberFormat="1" applyFont="1"/>
    <xf numFmtId="1" fontId="11" fillId="4" borderId="0" xfId="6" applyNumberFormat="1" applyFont="1" applyFill="1" applyAlignment="1">
      <alignment horizontal="left"/>
    </xf>
    <xf numFmtId="164" fontId="11" fillId="0" borderId="0" xfId="6" applyNumberFormat="1" applyFont="1"/>
    <xf numFmtId="43" fontId="14" fillId="0" borderId="0" xfId="3" applyNumberFormat="1" applyFont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164" fontId="11" fillId="2" borderId="0" xfId="6" applyNumberFormat="1" applyFont="1" applyFill="1" applyAlignment="1">
      <alignment horizontal="left"/>
    </xf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/>
    <xf numFmtId="164" fontId="5" fillId="0" borderId="0" xfId="6" applyNumberFormat="1" applyFont="1" applyAlignment="1">
      <alignment horizontal="left"/>
    </xf>
    <xf numFmtId="43" fontId="2" fillId="2" borderId="6" xfId="6" applyNumberFormat="1" applyFont="1" applyFill="1" applyBorder="1"/>
    <xf numFmtId="1" fontId="11" fillId="2" borderId="0" xfId="6" applyNumberFormat="1" applyFont="1" applyFill="1" applyAlignment="1">
      <alignment horizontal="right"/>
    </xf>
    <xf numFmtId="164" fontId="11" fillId="0" borderId="0" xfId="6" applyNumberFormat="1" applyFont="1" applyAlignment="1">
      <alignment horizontal="left"/>
    </xf>
    <xf numFmtId="1" fontId="3" fillId="0" borderId="0" xfId="6" applyNumberFormat="1"/>
    <xf numFmtId="43" fontId="8" fillId="0" borderId="3" xfId="6" applyNumberFormat="1" applyFont="1" applyBorder="1"/>
    <xf numFmtId="43" fontId="8" fillId="0" borderId="0" xfId="6" applyNumberFormat="1" applyFont="1"/>
    <xf numFmtId="164" fontId="14" fillId="0" borderId="0" xfId="0" applyNumberFormat="1" applyFont="1" applyAlignment="1">
      <alignment horizontal="left"/>
    </xf>
    <xf numFmtId="43" fontId="2" fillId="0" borderId="6" xfId="6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Border="1"/>
    <xf numFmtId="164" fontId="2" fillId="2" borderId="4" xfId="3" applyNumberFormat="1" applyFont="1" applyFill="1" applyBorder="1"/>
    <xf numFmtId="1" fontId="14" fillId="0" borderId="0" xfId="0" applyNumberFormat="1" applyFont="1" applyAlignment="1">
      <alignment horizontal="left"/>
    </xf>
    <xf numFmtId="167" fontId="2" fillId="2" borderId="4" xfId="3" applyNumberFormat="1" applyFont="1" applyFill="1" applyBorder="1"/>
    <xf numFmtId="164" fontId="14" fillId="0" borderId="0" xfId="3" applyNumberFormat="1" applyFont="1"/>
    <xf numFmtId="165" fontId="10" fillId="2" borderId="0" xfId="3" applyFont="1" applyFill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/>
    <xf numFmtId="164" fontId="2" fillId="2" borderId="5" xfId="3" applyNumberFormat="1" applyFont="1" applyFill="1" applyBorder="1"/>
    <xf numFmtId="164" fontId="2" fillId="0" borderId="5" xfId="3" applyNumberFormat="1" applyFont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43" fontId="3" fillId="2" borderId="0" xfId="6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0" borderId="0" xfId="1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" fillId="2" borderId="0" xfId="6" applyNumberFormat="1" applyFont="1" applyFill="1" applyAlignment="1">
      <alignment horizontal="right"/>
    </xf>
    <xf numFmtId="164" fontId="4" fillId="2" borderId="0" xfId="2" applyNumberFormat="1" applyFont="1" applyFill="1" applyAlignment="1">
      <alignment horizontal="left"/>
    </xf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5" fillId="2" borderId="0" xfId="2" applyNumberFormat="1" applyFont="1" applyFill="1" applyAlignment="1">
      <alignment horizontal="left"/>
    </xf>
    <xf numFmtId="164" fontId="4" fillId="2" borderId="0" xfId="6" applyNumberFormat="1" applyFont="1" applyFill="1" applyAlignment="1">
      <alignment horizontal="left"/>
    </xf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3" fillId="2" borderId="1" xfId="6" applyNumberFormat="1" applyFill="1" applyBorder="1" applyAlignment="1">
      <alignment horizontal="left"/>
    </xf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</cellXfs>
  <cellStyles count="9">
    <cellStyle name="Comma" xfId="1" builtinId="3"/>
    <cellStyle name="Comma 10" xfId="7" xr:uid="{5E83BAAE-F09E-480F-8128-4B44D32637C4}"/>
    <cellStyle name="Comma 10 2" xfId="3" xr:uid="{F868AA47-9F54-4DBD-B1EE-AD6393D2A929}"/>
    <cellStyle name="Normal" xfId="0" builtinId="0"/>
    <cellStyle name="Normal 111" xfId="2" xr:uid="{DB97843A-8234-4131-BBF5-9C5DC25C4C32}"/>
    <cellStyle name="Normal 111 2" xfId="6" xr:uid="{142AB1EB-DEB1-4D20-881F-FB3BE847842E}"/>
    <cellStyle name="Normal 111 2 2" xfId="8" xr:uid="{666385D8-234A-4CA0-B23F-8BBFA599AEEC}"/>
    <cellStyle name="Normal 2 3" xfId="4" xr:uid="{BA8AD7FB-93BE-41AC-AD7E-A9C91FB8E2CD}"/>
    <cellStyle name="Normal 309" xfId="5" xr:uid="{B3E81E97-95DD-4DBA-A600-9FA4DC5D97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ALIANZA%20RENDA/Contabilidade/2021/03.%20Mar&#231;o/Fechamento%20Cont&#225;bil%20-%20Alianza%20-%20Mar-2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Inicio"/>
      <sheetName val="BP"/>
      <sheetName val="DRE"/>
      <sheetName val="Gerencial"/>
      <sheetName val="Gerencial - Histórico"/>
      <sheetName val="Encargos"/>
      <sheetName val="Fluxo de CX"/>
      <sheetName val="Balancete"/>
      <sheetName val="Análise"/>
      <sheetName val="SAP"/>
      <sheetName val="Balancete Fim do Ex."/>
    </sheetNames>
    <sheetDataSet>
      <sheetData sheetId="0"/>
      <sheetData sheetId="1">
        <row r="7">
          <cell r="G7" t="str">
            <v>28.737.771/0001-85</v>
          </cell>
        </row>
        <row r="8">
          <cell r="F8" t="str">
            <v>Fundo de Investimento Imobiliário -  Alianza Trust Renda Imobiliária</v>
          </cell>
        </row>
        <row r="14">
          <cell r="J14">
            <v>2021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F0A0E-ED92-4331-9DFB-166E82459FE3}">
  <sheetPr codeName="Sheet1">
    <pageSetUpPr fitToPage="1"/>
  </sheetPr>
  <dimension ref="B2:I423"/>
  <sheetViews>
    <sheetView showGridLines="0" view="pageBreakPreview" topLeftCell="A174" zoomScaleNormal="85" zoomScaleSheetLayoutView="100" workbookViewId="0">
      <selection sqref="A1:B1048576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4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123" t="s">
        <v>0</v>
      </c>
      <c r="C2" s="123"/>
      <c r="D2" s="123"/>
      <c r="E2" s="123"/>
      <c r="F2" s="123"/>
      <c r="G2" s="2"/>
      <c r="H2" s="2"/>
    </row>
    <row r="3" spans="2:8" ht="14.25" customHeight="1" x14ac:dyDescent="0.25">
      <c r="B3" s="124" t="s">
        <v>1</v>
      </c>
      <c r="C3" s="124"/>
      <c r="D3" s="124"/>
      <c r="E3" s="124"/>
      <c r="F3" s="124"/>
    </row>
    <row r="4" spans="2:8" ht="14.25" customHeight="1" x14ac:dyDescent="0.25">
      <c r="B4" s="125" t="s">
        <v>2</v>
      </c>
      <c r="C4" s="125"/>
      <c r="D4" s="125"/>
      <c r="E4" s="125"/>
      <c r="F4" s="125"/>
    </row>
    <row r="5" spans="2:8" ht="14.25" customHeight="1" x14ac:dyDescent="0.2">
      <c r="B5" s="3"/>
      <c r="C5" s="3"/>
      <c r="D5" s="3"/>
      <c r="E5" s="3"/>
      <c r="F5" s="4"/>
    </row>
    <row r="6" spans="2:8" ht="14.25" customHeight="1" x14ac:dyDescent="0.2">
      <c r="B6" s="126" t="s">
        <v>3</v>
      </c>
      <c r="C6" s="126"/>
      <c r="D6" s="126"/>
      <c r="E6" s="126"/>
      <c r="F6" s="126"/>
    </row>
    <row r="7" spans="2:8" ht="14.25" customHeight="1" thickBot="1" x14ac:dyDescent="0.25">
      <c r="B7" s="5" t="s">
        <v>4</v>
      </c>
      <c r="C7" s="5"/>
      <c r="D7" s="5"/>
      <c r="E7" s="5"/>
      <c r="F7" s="6"/>
    </row>
    <row r="8" spans="2:8" ht="14.25" customHeight="1" x14ac:dyDescent="0.2">
      <c r="B8" s="7" t="s">
        <v>5</v>
      </c>
      <c r="C8" s="8"/>
      <c r="D8" s="8"/>
      <c r="E8" s="8"/>
      <c r="F8" s="9"/>
    </row>
    <row r="9" spans="2:8" ht="14.25" customHeight="1" x14ac:dyDescent="0.2">
      <c r="B9" s="2"/>
      <c r="C9" s="10"/>
      <c r="D9" s="10"/>
      <c r="E9" s="10"/>
      <c r="F9" s="11"/>
    </row>
    <row r="10" spans="2:8" ht="14.25" customHeight="1" x14ac:dyDescent="0.2">
      <c r="B10" s="12" t="s">
        <v>6</v>
      </c>
      <c r="C10" s="10"/>
      <c r="D10" s="10"/>
      <c r="E10" s="10"/>
      <c r="F10" s="11"/>
    </row>
    <row r="11" spans="2:8" ht="14.25" customHeight="1" x14ac:dyDescent="0.2">
      <c r="B11" s="13" t="s">
        <v>7</v>
      </c>
      <c r="F11" s="14">
        <f>SUM(F12:F22)</f>
        <v>149.29</v>
      </c>
    </row>
    <row r="12" spans="2:8" ht="14.25" hidden="1" customHeight="1" x14ac:dyDescent="0.2">
      <c r="B12" s="15" t="s">
        <v>8</v>
      </c>
      <c r="F12" s="14">
        <v>0</v>
      </c>
    </row>
    <row r="13" spans="2:8" ht="14.25" hidden="1" customHeight="1" x14ac:dyDescent="0.2">
      <c r="B13" s="15" t="s">
        <v>9</v>
      </c>
      <c r="F13" s="14">
        <v>149.29</v>
      </c>
    </row>
    <row r="14" spans="2:8" ht="14.25" hidden="1" customHeight="1" x14ac:dyDescent="0.2">
      <c r="B14" s="15" t="s">
        <v>10</v>
      </c>
      <c r="F14" s="14">
        <v>0</v>
      </c>
    </row>
    <row r="15" spans="2:8" ht="14.25" hidden="1" customHeight="1" x14ac:dyDescent="0.2">
      <c r="B15" s="15" t="s">
        <v>11</v>
      </c>
      <c r="F15" s="14">
        <v>0</v>
      </c>
    </row>
    <row r="16" spans="2:8" ht="14.25" hidden="1" customHeight="1" x14ac:dyDescent="0.2">
      <c r="B16" s="15" t="s">
        <v>12</v>
      </c>
      <c r="F16" s="14">
        <v>0</v>
      </c>
    </row>
    <row r="17" spans="2:6" ht="14.25" hidden="1" customHeight="1" x14ac:dyDescent="0.2">
      <c r="B17" s="15" t="s">
        <v>13</v>
      </c>
      <c r="F17" s="14">
        <v>0</v>
      </c>
    </row>
    <row r="18" spans="2:6" ht="14.25" hidden="1" customHeight="1" x14ac:dyDescent="0.2">
      <c r="B18" s="15" t="s">
        <v>14</v>
      </c>
      <c r="F18" s="14">
        <v>0</v>
      </c>
    </row>
    <row r="19" spans="2:6" ht="14.25" hidden="1" customHeight="1" x14ac:dyDescent="0.2">
      <c r="B19" s="15" t="s">
        <v>15</v>
      </c>
      <c r="F19" s="14">
        <v>0</v>
      </c>
    </row>
    <row r="20" spans="2:6" ht="14.25" hidden="1" customHeight="1" x14ac:dyDescent="0.2">
      <c r="B20" s="15" t="s">
        <v>16</v>
      </c>
      <c r="F20" s="14">
        <v>0</v>
      </c>
    </row>
    <row r="21" spans="2:6" ht="14.25" hidden="1" customHeight="1" x14ac:dyDescent="0.2">
      <c r="B21" s="15" t="s">
        <v>17</v>
      </c>
      <c r="F21" s="14">
        <v>0</v>
      </c>
    </row>
    <row r="22" spans="2:6" ht="14.25" hidden="1" customHeight="1" x14ac:dyDescent="0.2">
      <c r="B22" s="15" t="s">
        <v>18</v>
      </c>
      <c r="F22" s="14">
        <v>0</v>
      </c>
    </row>
    <row r="23" spans="2:6" ht="14.25" customHeight="1" x14ac:dyDescent="0.2">
      <c r="B23" s="13" t="s">
        <v>19</v>
      </c>
    </row>
    <row r="24" spans="2:6" ht="14.25" customHeight="1" x14ac:dyDescent="0.2">
      <c r="B24" s="16" t="s">
        <v>20</v>
      </c>
    </row>
    <row r="25" spans="2:6" ht="14.25" hidden="1" customHeight="1" x14ac:dyDescent="0.2">
      <c r="B25" s="16" t="s">
        <v>21</v>
      </c>
    </row>
    <row r="26" spans="2:6" ht="14.25" hidden="1" customHeight="1" x14ac:dyDescent="0.2">
      <c r="B26" s="16"/>
    </row>
    <row r="27" spans="2:6" ht="14.25" hidden="1" customHeight="1" x14ac:dyDescent="0.2">
      <c r="B27" s="15" t="s">
        <v>22</v>
      </c>
      <c r="F27" s="14">
        <f>SUM(F28:F31)</f>
        <v>0</v>
      </c>
    </row>
    <row r="28" spans="2:6" ht="14.25" hidden="1" customHeight="1" x14ac:dyDescent="0.2">
      <c r="B28" s="17" t="s">
        <v>23</v>
      </c>
      <c r="F28" s="14">
        <v>0</v>
      </c>
    </row>
    <row r="29" spans="2:6" ht="14.25" hidden="1" customHeight="1" x14ac:dyDescent="0.2">
      <c r="B29" s="17" t="s">
        <v>24</v>
      </c>
      <c r="F29" s="14">
        <v>0</v>
      </c>
    </row>
    <row r="30" spans="2:6" ht="14.25" hidden="1" customHeight="1" x14ac:dyDescent="0.2">
      <c r="B30" s="17" t="s">
        <v>25</v>
      </c>
      <c r="F30" s="14">
        <v>0</v>
      </c>
    </row>
    <row r="31" spans="2:6" ht="14.25" hidden="1" customHeight="1" x14ac:dyDescent="0.2">
      <c r="B31" s="17" t="s">
        <v>26</v>
      </c>
      <c r="F31" s="14">
        <v>0</v>
      </c>
    </row>
    <row r="32" spans="2:6" ht="14.25" hidden="1" customHeight="1" x14ac:dyDescent="0.2">
      <c r="B32" s="15" t="s">
        <v>21</v>
      </c>
      <c r="F32" s="14">
        <f>SUM(F33:F33)</f>
        <v>0</v>
      </c>
    </row>
    <row r="33" spans="2:6" ht="14.25" hidden="1" customHeight="1" x14ac:dyDescent="0.2">
      <c r="B33" s="17" t="s">
        <v>21</v>
      </c>
      <c r="F33" s="14">
        <v>0</v>
      </c>
    </row>
    <row r="34" spans="2:6" ht="14.25" customHeight="1" x14ac:dyDescent="0.2">
      <c r="B34" s="15" t="s">
        <v>27</v>
      </c>
      <c r="F34" s="14">
        <f>SUM(F35:F37)</f>
        <v>23170447.289999999</v>
      </c>
    </row>
    <row r="35" spans="2:6" ht="14.25" hidden="1" customHeight="1" x14ac:dyDescent="0.2">
      <c r="B35" s="17" t="s">
        <v>28</v>
      </c>
      <c r="F35" s="14">
        <v>0</v>
      </c>
    </row>
    <row r="36" spans="2:6" ht="14.25" hidden="1" customHeight="1" x14ac:dyDescent="0.2">
      <c r="B36" s="17" t="s">
        <v>29</v>
      </c>
      <c r="F36" s="14">
        <v>23170447.289999999</v>
      </c>
    </row>
    <row r="37" spans="2:6" ht="14.25" hidden="1" customHeight="1" x14ac:dyDescent="0.2"/>
    <row r="38" spans="2:6" ht="14.25" hidden="1" customHeight="1" x14ac:dyDescent="0.2">
      <c r="B38" s="15" t="s">
        <v>30</v>
      </c>
      <c r="F38" s="14">
        <f>SUM(F39:F40)</f>
        <v>0</v>
      </c>
    </row>
    <row r="39" spans="2:6" ht="14.25" hidden="1" customHeight="1" x14ac:dyDescent="0.2">
      <c r="B39" s="17" t="s">
        <v>21</v>
      </c>
      <c r="F39" s="14">
        <v>0</v>
      </c>
    </row>
    <row r="40" spans="2:6" ht="14.25" hidden="1" customHeight="1" x14ac:dyDescent="0.2">
      <c r="B40" s="17" t="s">
        <v>31</v>
      </c>
      <c r="F40" s="14">
        <v>0</v>
      </c>
    </row>
    <row r="41" spans="2:6" ht="14.25" hidden="1" customHeight="1" x14ac:dyDescent="0.2">
      <c r="B41" s="15" t="s">
        <v>32</v>
      </c>
      <c r="F41" s="14">
        <f>SUM(F42:F45)</f>
        <v>0</v>
      </c>
    </row>
    <row r="42" spans="2:6" ht="14.25" hidden="1" customHeight="1" x14ac:dyDescent="0.2">
      <c r="B42" s="17" t="s">
        <v>33</v>
      </c>
      <c r="F42" s="14">
        <v>0</v>
      </c>
    </row>
    <row r="43" spans="2:6" ht="14.25" hidden="1" customHeight="1" x14ac:dyDescent="0.2">
      <c r="B43" s="17" t="s">
        <v>25</v>
      </c>
      <c r="F43" s="14">
        <v>0</v>
      </c>
    </row>
    <row r="44" spans="2:6" ht="14.25" hidden="1" customHeight="1" x14ac:dyDescent="0.2">
      <c r="B44" s="17" t="s">
        <v>33</v>
      </c>
      <c r="F44" s="14">
        <v>0</v>
      </c>
    </row>
    <row r="45" spans="2:6" ht="14.25" hidden="1" customHeight="1" x14ac:dyDescent="0.2">
      <c r="B45" s="17" t="s">
        <v>34</v>
      </c>
      <c r="F45" s="14">
        <v>0</v>
      </c>
    </row>
    <row r="46" spans="2:6" ht="14.25" hidden="1" customHeight="1" x14ac:dyDescent="0.2">
      <c r="B46" s="15" t="s">
        <v>35</v>
      </c>
      <c r="F46" s="14">
        <f>SUM(F47:F51)</f>
        <v>0</v>
      </c>
    </row>
    <row r="47" spans="2:6" ht="14.25" hidden="1" customHeight="1" x14ac:dyDescent="0.2">
      <c r="B47" s="17" t="s">
        <v>36</v>
      </c>
      <c r="F47" s="14">
        <v>0</v>
      </c>
    </row>
    <row r="48" spans="2:6" ht="14.25" hidden="1" customHeight="1" x14ac:dyDescent="0.2">
      <c r="B48" s="17" t="s">
        <v>25</v>
      </c>
      <c r="F48" s="14">
        <v>0</v>
      </c>
    </row>
    <row r="49" spans="2:6" ht="14.25" hidden="1" customHeight="1" x14ac:dyDescent="0.2">
      <c r="B49" s="17" t="s">
        <v>36</v>
      </c>
      <c r="F49" s="14">
        <v>0</v>
      </c>
    </row>
    <row r="50" spans="2:6" ht="14.25" hidden="1" customHeight="1" x14ac:dyDescent="0.2">
      <c r="B50" s="17" t="s">
        <v>37</v>
      </c>
      <c r="F50" s="14">
        <v>0</v>
      </c>
    </row>
    <row r="51" spans="2:6" ht="14.25" hidden="1" customHeight="1" x14ac:dyDescent="0.2">
      <c r="B51" s="17" t="s">
        <v>38</v>
      </c>
      <c r="F51" s="14">
        <v>0</v>
      </c>
    </row>
    <row r="52" spans="2:6" ht="14.25" hidden="1" customHeight="1" x14ac:dyDescent="0.2">
      <c r="B52" s="15" t="s">
        <v>39</v>
      </c>
      <c r="F52" s="14">
        <f>SUM(F53:F55)</f>
        <v>0</v>
      </c>
    </row>
    <row r="53" spans="2:6" ht="14.25" hidden="1" customHeight="1" x14ac:dyDescent="0.2">
      <c r="B53" s="17" t="s">
        <v>40</v>
      </c>
      <c r="F53" s="14">
        <v>0</v>
      </c>
    </row>
    <row r="54" spans="2:6" ht="14.25" hidden="1" customHeight="1" x14ac:dyDescent="0.2">
      <c r="B54" s="17" t="s">
        <v>25</v>
      </c>
      <c r="F54" s="14">
        <v>0</v>
      </c>
    </row>
    <row r="55" spans="2:6" ht="14.25" hidden="1" customHeight="1" x14ac:dyDescent="0.2">
      <c r="B55" s="17" t="s">
        <v>40</v>
      </c>
      <c r="F55" s="14">
        <v>0</v>
      </c>
    </row>
    <row r="56" spans="2:6" ht="14.25" customHeight="1" x14ac:dyDescent="0.2">
      <c r="B56" s="16" t="s">
        <v>41</v>
      </c>
    </row>
    <row r="57" spans="2:6" ht="14.25" hidden="1" customHeight="1" x14ac:dyDescent="0.2">
      <c r="B57" s="15" t="s">
        <v>42</v>
      </c>
      <c r="F57" s="14">
        <f>SUM(F58:F61)</f>
        <v>0</v>
      </c>
    </row>
    <row r="58" spans="2:6" ht="14.25" hidden="1" customHeight="1" x14ac:dyDescent="0.2">
      <c r="B58" s="17" t="s">
        <v>43</v>
      </c>
      <c r="F58" s="14">
        <v>0</v>
      </c>
    </row>
    <row r="59" spans="2:6" ht="14.25" hidden="1" customHeight="1" x14ac:dyDescent="0.2">
      <c r="B59" s="17" t="s">
        <v>44</v>
      </c>
      <c r="C59" s="10"/>
      <c r="D59" s="10"/>
      <c r="F59" s="14">
        <v>0</v>
      </c>
    </row>
    <row r="60" spans="2:6" ht="14.25" hidden="1" customHeight="1" x14ac:dyDescent="0.2">
      <c r="B60" s="17" t="s">
        <v>45</v>
      </c>
      <c r="C60" s="10"/>
      <c r="D60" s="10"/>
      <c r="F60" s="14">
        <v>0</v>
      </c>
    </row>
    <row r="61" spans="2:6" ht="14.25" hidden="1" customHeight="1" x14ac:dyDescent="0.2">
      <c r="B61" s="17" t="s">
        <v>46</v>
      </c>
      <c r="C61" s="10"/>
      <c r="D61" s="10"/>
      <c r="F61" s="14">
        <v>0</v>
      </c>
    </row>
    <row r="62" spans="2:6" ht="14.25" hidden="1" customHeight="1" x14ac:dyDescent="0.2">
      <c r="B62" s="15" t="s">
        <v>47</v>
      </c>
      <c r="C62" s="10"/>
      <c r="D62" s="10"/>
      <c r="F62" s="14">
        <f>SUM(F63:F65)</f>
        <v>0</v>
      </c>
    </row>
    <row r="63" spans="2:6" ht="14.25" hidden="1" customHeight="1" x14ac:dyDescent="0.2">
      <c r="B63" s="17" t="s">
        <v>48</v>
      </c>
      <c r="C63" s="10"/>
      <c r="D63" s="10"/>
      <c r="F63" s="14">
        <v>0</v>
      </c>
    </row>
    <row r="64" spans="2:6" ht="14.25" hidden="1" customHeight="1" x14ac:dyDescent="0.2">
      <c r="B64" s="17" t="s">
        <v>49</v>
      </c>
      <c r="C64" s="10"/>
      <c r="D64" s="10"/>
      <c r="F64" s="14">
        <v>0</v>
      </c>
    </row>
    <row r="65" spans="2:6" ht="14.25" hidden="1" customHeight="1" x14ac:dyDescent="0.2">
      <c r="B65" s="17" t="s">
        <v>50</v>
      </c>
      <c r="C65" s="10"/>
      <c r="D65" s="10"/>
      <c r="F65" s="14">
        <v>0</v>
      </c>
    </row>
    <row r="66" spans="2:6" ht="14.25" hidden="1" customHeight="1" x14ac:dyDescent="0.2">
      <c r="B66" s="15" t="s">
        <v>51</v>
      </c>
      <c r="C66" s="10"/>
      <c r="D66" s="10"/>
      <c r="F66" s="14">
        <f>SUM(F67)</f>
        <v>0</v>
      </c>
    </row>
    <row r="67" spans="2:6" ht="14.25" hidden="1" customHeight="1" x14ac:dyDescent="0.2">
      <c r="B67" s="17" t="s">
        <v>52</v>
      </c>
      <c r="C67" s="10"/>
      <c r="D67" s="10"/>
      <c r="F67" s="14">
        <v>0</v>
      </c>
    </row>
    <row r="68" spans="2:6" ht="14.25" hidden="1" customHeight="1" x14ac:dyDescent="0.2">
      <c r="B68" s="15" t="s">
        <v>53</v>
      </c>
      <c r="C68" s="18"/>
      <c r="D68" s="10"/>
      <c r="F68" s="14">
        <f>SUM(F69:F70)</f>
        <v>0</v>
      </c>
    </row>
    <row r="69" spans="2:6" ht="14.25" hidden="1" customHeight="1" x14ac:dyDescent="0.2">
      <c r="B69" s="17" t="s">
        <v>54</v>
      </c>
      <c r="C69" s="18"/>
      <c r="D69" s="10"/>
      <c r="F69" s="14">
        <v>0</v>
      </c>
    </row>
    <row r="70" spans="2:6" ht="14.25" hidden="1" customHeight="1" x14ac:dyDescent="0.2">
      <c r="B70" s="17" t="s">
        <v>55</v>
      </c>
      <c r="F70" s="14">
        <v>0</v>
      </c>
    </row>
    <row r="71" spans="2:6" ht="14.25" hidden="1" customHeight="1" x14ac:dyDescent="0.2">
      <c r="B71" s="15" t="s">
        <v>56</v>
      </c>
      <c r="C71" s="18"/>
      <c r="D71" s="10"/>
      <c r="F71" s="14">
        <f>SUM(F72:F76)</f>
        <v>0</v>
      </c>
    </row>
    <row r="72" spans="2:6" ht="14.25" hidden="1" customHeight="1" x14ac:dyDescent="0.2">
      <c r="B72" s="17" t="s">
        <v>57</v>
      </c>
      <c r="F72" s="14">
        <v>0</v>
      </c>
    </row>
    <row r="73" spans="2:6" ht="14.25" hidden="1" customHeight="1" x14ac:dyDescent="0.2">
      <c r="B73" s="17" t="s">
        <v>58</v>
      </c>
      <c r="F73" s="14">
        <v>0</v>
      </c>
    </row>
    <row r="74" spans="2:6" ht="14.25" hidden="1" customHeight="1" x14ac:dyDescent="0.2">
      <c r="B74" s="17" t="s">
        <v>59</v>
      </c>
      <c r="F74" s="14">
        <v>0</v>
      </c>
    </row>
    <row r="75" spans="2:6" ht="14.25" hidden="1" customHeight="1" x14ac:dyDescent="0.2">
      <c r="B75" s="17" t="s">
        <v>44</v>
      </c>
      <c r="F75" s="14">
        <v>0</v>
      </c>
    </row>
    <row r="76" spans="2:6" ht="14.25" hidden="1" customHeight="1" x14ac:dyDescent="0.2">
      <c r="B76" s="17" t="s">
        <v>60</v>
      </c>
      <c r="F76" s="14">
        <v>0</v>
      </c>
    </row>
    <row r="77" spans="2:6" ht="14.25" hidden="1" customHeight="1" x14ac:dyDescent="0.2">
      <c r="B77" s="15" t="s">
        <v>61</v>
      </c>
      <c r="C77" s="18"/>
      <c r="D77" s="10"/>
      <c r="F77" s="14">
        <f>SUM(F78:F79)</f>
        <v>0</v>
      </c>
    </row>
    <row r="78" spans="2:6" ht="14.25" hidden="1" customHeight="1" x14ac:dyDescent="0.2">
      <c r="B78" s="17" t="s">
        <v>61</v>
      </c>
      <c r="C78" s="18"/>
      <c r="D78" s="10"/>
      <c r="F78" s="14">
        <v>0</v>
      </c>
    </row>
    <row r="79" spans="2:6" ht="14.25" hidden="1" customHeight="1" x14ac:dyDescent="0.2">
      <c r="B79" s="17" t="s">
        <v>60</v>
      </c>
      <c r="F79" s="14">
        <v>0</v>
      </c>
    </row>
    <row r="80" spans="2:6" ht="14.25" hidden="1" customHeight="1" x14ac:dyDescent="0.2">
      <c r="B80" s="15" t="s">
        <v>62</v>
      </c>
      <c r="C80" s="10"/>
      <c r="D80" s="10"/>
      <c r="F80" s="14">
        <f>SUM(F81:F82)</f>
        <v>0</v>
      </c>
    </row>
    <row r="81" spans="2:6" ht="14.25" hidden="1" customHeight="1" x14ac:dyDescent="0.2">
      <c r="B81" s="17" t="s">
        <v>62</v>
      </c>
      <c r="C81" s="10"/>
      <c r="D81" s="10"/>
      <c r="F81" s="14">
        <v>0</v>
      </c>
    </row>
    <row r="82" spans="2:6" ht="14.25" hidden="1" customHeight="1" x14ac:dyDescent="0.2">
      <c r="B82" s="17" t="s">
        <v>63</v>
      </c>
      <c r="C82" s="10"/>
      <c r="D82" s="10"/>
      <c r="F82" s="14">
        <v>0</v>
      </c>
    </row>
    <row r="83" spans="2:6" ht="14.25" hidden="1" customHeight="1" x14ac:dyDescent="0.2">
      <c r="B83" s="17" t="s">
        <v>64</v>
      </c>
      <c r="C83" s="10"/>
      <c r="D83" s="10"/>
      <c r="F83" s="14">
        <v>0</v>
      </c>
    </row>
    <row r="84" spans="2:6" ht="14.25" hidden="1" customHeight="1" x14ac:dyDescent="0.2">
      <c r="B84" s="13" t="s">
        <v>65</v>
      </c>
      <c r="F84" s="14">
        <f>SUM(F85:F85)</f>
        <v>0</v>
      </c>
    </row>
    <row r="85" spans="2:6" ht="14.25" hidden="1" customHeight="1" x14ac:dyDescent="0.2">
      <c r="B85" s="17" t="s">
        <v>65</v>
      </c>
      <c r="F85" s="14">
        <v>0</v>
      </c>
    </row>
    <row r="86" spans="2:6" ht="14.25" customHeight="1" x14ac:dyDescent="0.2">
      <c r="B86" s="13" t="s">
        <v>66</v>
      </c>
      <c r="C86" s="10"/>
      <c r="D86" s="10"/>
      <c r="F86" s="14">
        <f>SUM(F87:F119)</f>
        <v>3679853.18</v>
      </c>
    </row>
    <row r="87" spans="2:6" ht="14.25" hidden="1" customHeight="1" x14ac:dyDescent="0.2">
      <c r="B87" s="19" t="s">
        <v>67</v>
      </c>
      <c r="F87" s="14">
        <v>3679853.18</v>
      </c>
    </row>
    <row r="88" spans="2:6" ht="14.25" hidden="1" customHeight="1" x14ac:dyDescent="0.2">
      <c r="B88" s="19" t="s">
        <v>68</v>
      </c>
      <c r="F88" s="14">
        <v>0</v>
      </c>
    </row>
    <row r="89" spans="2:6" ht="14.25" hidden="1" customHeight="1" x14ac:dyDescent="0.2">
      <c r="B89" s="19" t="s">
        <v>69</v>
      </c>
      <c r="F89" s="14">
        <v>0</v>
      </c>
    </row>
    <row r="90" spans="2:6" ht="14.25" hidden="1" customHeight="1" x14ac:dyDescent="0.2">
      <c r="B90" s="19" t="s">
        <v>70</v>
      </c>
      <c r="F90" s="14">
        <v>0</v>
      </c>
    </row>
    <row r="91" spans="2:6" ht="14.25" hidden="1" customHeight="1" x14ac:dyDescent="0.2">
      <c r="B91" s="19" t="s">
        <v>71</v>
      </c>
      <c r="F91" s="14">
        <v>0</v>
      </c>
    </row>
    <row r="92" spans="2:6" ht="14.25" hidden="1" customHeight="1" x14ac:dyDescent="0.2">
      <c r="B92" s="17" t="s">
        <v>72</v>
      </c>
      <c r="F92" s="14">
        <v>0</v>
      </c>
    </row>
    <row r="93" spans="2:6" ht="14.25" hidden="1" customHeight="1" x14ac:dyDescent="0.2">
      <c r="B93" s="19" t="s">
        <v>73</v>
      </c>
      <c r="F93" s="14">
        <v>0</v>
      </c>
    </row>
    <row r="94" spans="2:6" ht="14.25" hidden="1" customHeight="1" x14ac:dyDescent="0.2">
      <c r="B94" s="19" t="s">
        <v>74</v>
      </c>
      <c r="F94" s="14">
        <v>0</v>
      </c>
    </row>
    <row r="95" spans="2:6" ht="14.25" hidden="1" customHeight="1" x14ac:dyDescent="0.2">
      <c r="B95" s="19" t="s">
        <v>75</v>
      </c>
      <c r="F95" s="14">
        <v>0</v>
      </c>
    </row>
    <row r="96" spans="2:6" ht="14.25" hidden="1" customHeight="1" x14ac:dyDescent="0.2">
      <c r="B96" s="19" t="s">
        <v>76</v>
      </c>
      <c r="F96" s="14">
        <v>0</v>
      </c>
    </row>
    <row r="97" spans="2:6" ht="14.25" hidden="1" customHeight="1" x14ac:dyDescent="0.2">
      <c r="B97" s="19" t="s">
        <v>77</v>
      </c>
      <c r="F97" s="14">
        <v>0</v>
      </c>
    </row>
    <row r="98" spans="2:6" ht="14.25" hidden="1" customHeight="1" x14ac:dyDescent="0.2">
      <c r="B98" s="19" t="s">
        <v>78</v>
      </c>
      <c r="F98" s="14">
        <v>0</v>
      </c>
    </row>
    <row r="99" spans="2:6" ht="14.25" hidden="1" customHeight="1" x14ac:dyDescent="0.2">
      <c r="B99" s="19" t="s">
        <v>79</v>
      </c>
      <c r="F99" s="14">
        <v>0</v>
      </c>
    </row>
    <row r="100" spans="2:6" ht="14.25" hidden="1" customHeight="1" x14ac:dyDescent="0.2">
      <c r="B100" s="19" t="s">
        <v>80</v>
      </c>
      <c r="F100" s="14">
        <v>0</v>
      </c>
    </row>
    <row r="101" spans="2:6" ht="14.25" hidden="1" customHeight="1" x14ac:dyDescent="0.2">
      <c r="B101" s="19" t="s">
        <v>81</v>
      </c>
      <c r="F101" s="14">
        <v>0</v>
      </c>
    </row>
    <row r="102" spans="2:6" ht="14.25" hidden="1" customHeight="1" x14ac:dyDescent="0.2">
      <c r="B102" s="19" t="s">
        <v>82</v>
      </c>
      <c r="F102" s="14">
        <v>0</v>
      </c>
    </row>
    <row r="103" spans="2:6" ht="14.25" hidden="1" customHeight="1" x14ac:dyDescent="0.2">
      <c r="B103" s="17" t="s">
        <v>83</v>
      </c>
      <c r="F103" s="14">
        <v>0</v>
      </c>
    </row>
    <row r="104" spans="2:6" ht="14.25" hidden="1" customHeight="1" x14ac:dyDescent="0.2">
      <c r="B104" s="17" t="s">
        <v>84</v>
      </c>
      <c r="F104" s="14">
        <v>0</v>
      </c>
    </row>
    <row r="105" spans="2:6" ht="14.25" hidden="1" customHeight="1" x14ac:dyDescent="0.2">
      <c r="B105" s="19" t="s">
        <v>85</v>
      </c>
      <c r="F105" s="14">
        <v>0</v>
      </c>
    </row>
    <row r="106" spans="2:6" ht="14.25" hidden="1" customHeight="1" x14ac:dyDescent="0.2">
      <c r="B106" s="19" t="s">
        <v>86</v>
      </c>
      <c r="F106" s="14">
        <v>0</v>
      </c>
    </row>
    <row r="107" spans="2:6" ht="14.25" hidden="1" customHeight="1" x14ac:dyDescent="0.2">
      <c r="B107" s="19" t="s">
        <v>87</v>
      </c>
      <c r="F107" s="14">
        <v>0</v>
      </c>
    </row>
    <row r="108" spans="2:6" ht="14.25" hidden="1" customHeight="1" x14ac:dyDescent="0.2">
      <c r="B108" s="19" t="s">
        <v>88</v>
      </c>
      <c r="F108" s="14">
        <v>0</v>
      </c>
    </row>
    <row r="109" spans="2:6" ht="14.25" hidden="1" customHeight="1" x14ac:dyDescent="0.2">
      <c r="B109" s="19" t="s">
        <v>89</v>
      </c>
      <c r="F109" s="14">
        <v>0</v>
      </c>
    </row>
    <row r="110" spans="2:6" ht="14.25" hidden="1" customHeight="1" x14ac:dyDescent="0.2">
      <c r="B110" s="19" t="s">
        <v>90</v>
      </c>
      <c r="F110" s="14">
        <v>0</v>
      </c>
    </row>
    <row r="111" spans="2:6" ht="14.25" hidden="1" customHeight="1" x14ac:dyDescent="0.2">
      <c r="B111" s="19" t="s">
        <v>91</v>
      </c>
      <c r="F111" s="14">
        <v>0</v>
      </c>
    </row>
    <row r="112" spans="2:6" ht="14.25" hidden="1" customHeight="1" x14ac:dyDescent="0.2">
      <c r="B112" s="19" t="s">
        <v>92</v>
      </c>
      <c r="F112" s="14">
        <v>0</v>
      </c>
    </row>
    <row r="113" spans="2:6" ht="14.25" hidden="1" customHeight="1" x14ac:dyDescent="0.2">
      <c r="B113" s="19" t="s">
        <v>93</v>
      </c>
      <c r="F113" s="14">
        <v>0</v>
      </c>
    </row>
    <row r="114" spans="2:6" ht="14.25" hidden="1" customHeight="1" x14ac:dyDescent="0.2">
      <c r="B114" s="19" t="s">
        <v>94</v>
      </c>
      <c r="F114" s="14">
        <v>0</v>
      </c>
    </row>
    <row r="115" spans="2:6" ht="14.25" hidden="1" customHeight="1" x14ac:dyDescent="0.2">
      <c r="B115" s="19" t="s">
        <v>95</v>
      </c>
      <c r="F115" s="14">
        <v>0</v>
      </c>
    </row>
    <row r="116" spans="2:6" ht="14.25" hidden="1" customHeight="1" x14ac:dyDescent="0.2">
      <c r="B116" s="19" t="s">
        <v>96</v>
      </c>
      <c r="F116" s="14">
        <v>0</v>
      </c>
    </row>
    <row r="117" spans="2:6" ht="14.25" hidden="1" customHeight="1" x14ac:dyDescent="0.2">
      <c r="B117" s="19" t="s">
        <v>97</v>
      </c>
      <c r="F117" s="14">
        <v>0</v>
      </c>
    </row>
    <row r="118" spans="2:6" ht="14.25" hidden="1" customHeight="1" x14ac:dyDescent="0.2">
      <c r="B118" s="19" t="s">
        <v>98</v>
      </c>
      <c r="F118" s="14">
        <v>0</v>
      </c>
    </row>
    <row r="119" spans="2:6" ht="14.25" hidden="1" customHeight="1" x14ac:dyDescent="0.2">
      <c r="B119" s="19" t="s">
        <v>99</v>
      </c>
      <c r="F119" s="14">
        <v>0</v>
      </c>
    </row>
    <row r="120" spans="2:6" ht="14.25" hidden="1" customHeight="1" x14ac:dyDescent="0.2">
      <c r="B120" s="20" t="s">
        <v>100</v>
      </c>
      <c r="F120" s="14">
        <f>+F121</f>
        <v>0</v>
      </c>
    </row>
    <row r="121" spans="2:6" ht="14.25" hidden="1" customHeight="1" x14ac:dyDescent="0.2">
      <c r="B121" s="20" t="s">
        <v>100</v>
      </c>
      <c r="F121" s="14">
        <v>0</v>
      </c>
    </row>
    <row r="122" spans="2:6" ht="14.25" hidden="1" customHeight="1" x14ac:dyDescent="0.2">
      <c r="B122" s="13" t="s">
        <v>101</v>
      </c>
      <c r="C122" s="10"/>
      <c r="D122" s="10"/>
      <c r="F122" s="14">
        <f>SUM(F123:F125)</f>
        <v>0</v>
      </c>
    </row>
    <row r="123" spans="2:6" ht="14.25" hidden="1" customHeight="1" x14ac:dyDescent="0.2">
      <c r="B123" s="19" t="s">
        <v>102</v>
      </c>
      <c r="F123" s="14">
        <v>0</v>
      </c>
    </row>
    <row r="124" spans="2:6" ht="14.25" hidden="1" customHeight="1" x14ac:dyDescent="0.2">
      <c r="B124" s="19" t="s">
        <v>103</v>
      </c>
      <c r="F124" s="14">
        <v>0</v>
      </c>
    </row>
    <row r="125" spans="2:6" ht="14.25" hidden="1" customHeight="1" x14ac:dyDescent="0.2">
      <c r="B125" s="19" t="s">
        <v>104</v>
      </c>
      <c r="F125" s="14">
        <v>0</v>
      </c>
    </row>
    <row r="126" spans="2:6" ht="14.25" hidden="1" customHeight="1" x14ac:dyDescent="0.2">
      <c r="B126" s="13" t="s">
        <v>105</v>
      </c>
      <c r="F126" s="14">
        <f>SUM(F127)</f>
        <v>0</v>
      </c>
    </row>
    <row r="127" spans="2:6" ht="14.25" hidden="1" customHeight="1" x14ac:dyDescent="0.2">
      <c r="B127" s="19" t="s">
        <v>106</v>
      </c>
      <c r="F127" s="14">
        <v>0</v>
      </c>
    </row>
    <row r="128" spans="2:6" ht="14.25" customHeight="1" x14ac:dyDescent="0.2">
      <c r="B128" s="13" t="s">
        <v>107</v>
      </c>
      <c r="F128" s="14">
        <f>SUM(F129:F135)</f>
        <v>5124599.3499999996</v>
      </c>
    </row>
    <row r="129" spans="2:6" ht="14.25" hidden="1" customHeight="1" x14ac:dyDescent="0.2">
      <c r="B129" s="19" t="s">
        <v>108</v>
      </c>
      <c r="F129" s="14">
        <v>4990226.47</v>
      </c>
    </row>
    <row r="130" spans="2:6" ht="14.25" hidden="1" customHeight="1" x14ac:dyDescent="0.2">
      <c r="B130" s="19" t="s">
        <v>109</v>
      </c>
      <c r="F130" s="14">
        <v>0</v>
      </c>
    </row>
    <row r="131" spans="2:6" ht="14.25" hidden="1" customHeight="1" x14ac:dyDescent="0.2">
      <c r="B131" s="19" t="s">
        <v>110</v>
      </c>
      <c r="F131" s="14">
        <v>0</v>
      </c>
    </row>
    <row r="132" spans="2:6" ht="14.25" hidden="1" customHeight="1" x14ac:dyDescent="0.2">
      <c r="B132" s="19" t="s">
        <v>111</v>
      </c>
      <c r="F132" s="14">
        <v>0</v>
      </c>
    </row>
    <row r="133" spans="2:6" ht="14.25" hidden="1" customHeight="1" x14ac:dyDescent="0.2">
      <c r="B133" s="19" t="s">
        <v>112</v>
      </c>
      <c r="F133" s="14">
        <v>134372.88</v>
      </c>
    </row>
    <row r="134" spans="2:6" ht="14.25" hidden="1" customHeight="1" x14ac:dyDescent="0.2">
      <c r="B134" s="19" t="s">
        <v>113</v>
      </c>
      <c r="F134" s="14">
        <v>0</v>
      </c>
    </row>
    <row r="135" spans="2:6" ht="14.25" hidden="1" customHeight="1" x14ac:dyDescent="0.2">
      <c r="B135" s="19" t="s">
        <v>114</v>
      </c>
      <c r="F135" s="14">
        <v>0</v>
      </c>
    </row>
    <row r="136" spans="2:6" ht="14.25" customHeight="1" x14ac:dyDescent="0.2">
      <c r="B136" s="13" t="s">
        <v>115</v>
      </c>
      <c r="F136" s="14">
        <f>SUM(F137:F139)</f>
        <v>838655.73</v>
      </c>
    </row>
    <row r="137" spans="2:6" ht="14.25" hidden="1" customHeight="1" x14ac:dyDescent="0.2">
      <c r="B137" s="19" t="s">
        <v>116</v>
      </c>
      <c r="F137" s="14">
        <v>0</v>
      </c>
    </row>
    <row r="138" spans="2:6" ht="14.25" hidden="1" customHeight="1" x14ac:dyDescent="0.2">
      <c r="B138" s="19" t="s">
        <v>117</v>
      </c>
      <c r="F138" s="14">
        <v>838655.73</v>
      </c>
    </row>
    <row r="139" spans="2:6" ht="14.25" hidden="1" customHeight="1" x14ac:dyDescent="0.2">
      <c r="B139" s="19" t="s">
        <v>118</v>
      </c>
      <c r="F139" s="14">
        <v>0</v>
      </c>
    </row>
    <row r="140" spans="2:6" ht="14.25" hidden="1" customHeight="1" x14ac:dyDescent="0.2">
      <c r="B140" s="13" t="s">
        <v>119</v>
      </c>
      <c r="F140" s="14">
        <f>SUM(F141)</f>
        <v>0</v>
      </c>
    </row>
    <row r="141" spans="2:6" ht="14.25" hidden="1" customHeight="1" x14ac:dyDescent="0.2">
      <c r="B141" s="17" t="s">
        <v>120</v>
      </c>
      <c r="F141" s="14">
        <v>0</v>
      </c>
    </row>
    <row r="142" spans="2:6" ht="14.25" hidden="1" customHeight="1" x14ac:dyDescent="0.2">
      <c r="B142" s="13" t="s">
        <v>121</v>
      </c>
      <c r="F142" s="14">
        <f>SUM(F143)</f>
        <v>0</v>
      </c>
    </row>
    <row r="143" spans="2:6" ht="14.25" hidden="1" customHeight="1" x14ac:dyDescent="0.2">
      <c r="B143" s="19" t="s">
        <v>121</v>
      </c>
      <c r="F143" s="14">
        <v>0</v>
      </c>
    </row>
    <row r="144" spans="2:6" ht="14.25" customHeight="1" x14ac:dyDescent="0.2">
      <c r="B144" s="13" t="s">
        <v>122</v>
      </c>
      <c r="C144" s="10"/>
      <c r="D144" s="10"/>
      <c r="F144" s="14">
        <f>SUM(F145:F157)</f>
        <v>30243.920000000002</v>
      </c>
    </row>
    <row r="145" spans="2:6" ht="14.25" hidden="1" customHeight="1" x14ac:dyDescent="0.2">
      <c r="B145" s="19" t="s">
        <v>123</v>
      </c>
      <c r="F145" s="14">
        <v>14500.02</v>
      </c>
    </row>
    <row r="146" spans="2:6" ht="14.25" hidden="1" customHeight="1" x14ac:dyDescent="0.2">
      <c r="B146" s="19" t="s">
        <v>124</v>
      </c>
      <c r="F146" s="14">
        <v>0</v>
      </c>
    </row>
    <row r="147" spans="2:6" ht="14.25" hidden="1" customHeight="1" x14ac:dyDescent="0.2">
      <c r="B147" s="19" t="s">
        <v>125</v>
      </c>
      <c r="F147" s="14">
        <v>0</v>
      </c>
    </row>
    <row r="148" spans="2:6" ht="14.25" hidden="1" customHeight="1" x14ac:dyDescent="0.2">
      <c r="B148" s="19" t="s">
        <v>126</v>
      </c>
      <c r="F148" s="14">
        <v>0</v>
      </c>
    </row>
    <row r="149" spans="2:6" ht="14.25" hidden="1" customHeight="1" x14ac:dyDescent="0.2">
      <c r="B149" s="19" t="s">
        <v>122</v>
      </c>
      <c r="F149" s="14">
        <v>0</v>
      </c>
    </row>
    <row r="150" spans="2:6" ht="14.25" hidden="1" customHeight="1" x14ac:dyDescent="0.2">
      <c r="B150" s="19" t="s">
        <v>127</v>
      </c>
      <c r="F150" s="14">
        <v>7743.92</v>
      </c>
    </row>
    <row r="151" spans="2:6" ht="14.25" hidden="1" customHeight="1" x14ac:dyDescent="0.2">
      <c r="B151" s="19" t="s">
        <v>128</v>
      </c>
      <c r="F151" s="14">
        <v>7999.98</v>
      </c>
    </row>
    <row r="152" spans="2:6" ht="14.25" hidden="1" customHeight="1" x14ac:dyDescent="0.2">
      <c r="B152" s="19" t="s">
        <v>129</v>
      </c>
      <c r="F152" s="14">
        <v>0</v>
      </c>
    </row>
    <row r="153" spans="2:6" ht="14.25" hidden="1" customHeight="1" x14ac:dyDescent="0.2">
      <c r="B153" s="19" t="s">
        <v>130</v>
      </c>
      <c r="F153" s="14">
        <v>0</v>
      </c>
    </row>
    <row r="154" spans="2:6" ht="14.25" hidden="1" customHeight="1" x14ac:dyDescent="0.2">
      <c r="B154" s="19" t="s">
        <v>131</v>
      </c>
      <c r="F154" s="14">
        <v>0</v>
      </c>
    </row>
    <row r="155" spans="2:6" ht="14.25" hidden="1" customHeight="1" x14ac:dyDescent="0.2">
      <c r="B155" s="19" t="s">
        <v>132</v>
      </c>
      <c r="F155" s="14">
        <v>0</v>
      </c>
    </row>
    <row r="156" spans="2:6" ht="14.25" hidden="1" customHeight="1" x14ac:dyDescent="0.2">
      <c r="B156" s="19" t="s">
        <v>133</v>
      </c>
      <c r="F156" s="14">
        <v>0</v>
      </c>
    </row>
    <row r="157" spans="2:6" ht="14.25" hidden="1" customHeight="1" x14ac:dyDescent="0.2">
      <c r="B157" s="19" t="s">
        <v>134</v>
      </c>
      <c r="F157" s="14">
        <v>0</v>
      </c>
    </row>
    <row r="158" spans="2:6" ht="14.25" hidden="1" customHeight="1" x14ac:dyDescent="0.2">
      <c r="B158" s="19"/>
    </row>
    <row r="159" spans="2:6" ht="14.25" customHeight="1" x14ac:dyDescent="0.2">
      <c r="B159" s="13" t="s">
        <v>135</v>
      </c>
      <c r="C159" s="10"/>
      <c r="D159" s="10"/>
      <c r="F159" s="14">
        <f>SUM(F160:F166)</f>
        <v>73.69</v>
      </c>
    </row>
    <row r="160" spans="2:6" ht="14.25" hidden="1" customHeight="1" x14ac:dyDescent="0.2">
      <c r="B160" s="19" t="s">
        <v>136</v>
      </c>
      <c r="F160" s="14">
        <v>73.69</v>
      </c>
    </row>
    <row r="161" spans="2:6" ht="14.25" hidden="1" customHeight="1" x14ac:dyDescent="0.2">
      <c r="B161" s="19" t="s">
        <v>137</v>
      </c>
      <c r="F161" s="14">
        <v>0</v>
      </c>
    </row>
    <row r="162" spans="2:6" ht="14.25" hidden="1" customHeight="1" x14ac:dyDescent="0.2">
      <c r="B162" s="19" t="s">
        <v>138</v>
      </c>
      <c r="F162" s="14">
        <v>0</v>
      </c>
    </row>
    <row r="163" spans="2:6" ht="14.25" hidden="1" customHeight="1" x14ac:dyDescent="0.2">
      <c r="B163" s="19" t="s">
        <v>139</v>
      </c>
      <c r="F163" s="14">
        <v>0</v>
      </c>
    </row>
    <row r="164" spans="2:6" ht="14.25" hidden="1" customHeight="1" x14ac:dyDescent="0.2">
      <c r="B164" s="19" t="s">
        <v>140</v>
      </c>
      <c r="F164" s="14">
        <v>0</v>
      </c>
    </row>
    <row r="165" spans="2:6" ht="14.25" hidden="1" customHeight="1" x14ac:dyDescent="0.2">
      <c r="B165" s="21" t="s">
        <v>140</v>
      </c>
      <c r="C165" s="22"/>
      <c r="D165" s="22"/>
      <c r="E165" s="22"/>
      <c r="F165" s="14">
        <v>0</v>
      </c>
    </row>
    <row r="166" spans="2:6" ht="14.25" hidden="1" customHeight="1" x14ac:dyDescent="0.2">
      <c r="B166" s="19" t="s">
        <v>141</v>
      </c>
      <c r="F166" s="14">
        <v>0</v>
      </c>
    </row>
    <row r="167" spans="2:6" ht="14.25" hidden="1" customHeight="1" x14ac:dyDescent="0.2">
      <c r="B167" s="23" t="s">
        <v>142</v>
      </c>
    </row>
    <row r="168" spans="2:6" ht="14.25" hidden="1" customHeight="1" x14ac:dyDescent="0.2">
      <c r="B168" s="24" t="s">
        <v>143</v>
      </c>
      <c r="F168" s="14">
        <f>SUM(F169:F173)</f>
        <v>0</v>
      </c>
    </row>
    <row r="169" spans="2:6" ht="14.25" hidden="1" customHeight="1" x14ac:dyDescent="0.2">
      <c r="B169" s="19" t="s">
        <v>144</v>
      </c>
      <c r="F169" s="14">
        <v>0</v>
      </c>
    </row>
    <row r="170" spans="2:6" ht="14.25" hidden="1" customHeight="1" x14ac:dyDescent="0.2">
      <c r="B170" s="19" t="s">
        <v>145</v>
      </c>
      <c r="F170" s="14">
        <v>0</v>
      </c>
    </row>
    <row r="171" spans="2:6" ht="14.25" hidden="1" customHeight="1" x14ac:dyDescent="0.2">
      <c r="B171" s="19" t="s">
        <v>146</v>
      </c>
      <c r="F171" s="14">
        <v>0</v>
      </c>
    </row>
    <row r="172" spans="2:6" ht="14.25" hidden="1" customHeight="1" x14ac:dyDescent="0.2">
      <c r="B172" s="19" t="s">
        <v>147</v>
      </c>
      <c r="F172" s="14">
        <v>0</v>
      </c>
    </row>
    <row r="173" spans="2:6" ht="14.25" hidden="1" customHeight="1" x14ac:dyDescent="0.2">
      <c r="B173" s="19" t="s">
        <v>148</v>
      </c>
      <c r="F173" s="14">
        <v>0</v>
      </c>
    </row>
    <row r="174" spans="2:6" ht="14.25" customHeight="1" x14ac:dyDescent="0.2">
      <c r="B174" s="25" t="s">
        <v>149</v>
      </c>
      <c r="F174" s="26">
        <f>F11+F27+F34+F41+F46+F52+F57+F62+F66+F68+F71+F80+F84+F86+F122+F126+F128+F136+F140+F142+F144+F159+F168+F38+F77+F120+F32</f>
        <v>32844022.450000003</v>
      </c>
    </row>
    <row r="175" spans="2:6" ht="14.25" customHeight="1" x14ac:dyDescent="0.2">
      <c r="B175" s="25"/>
    </row>
    <row r="176" spans="2:6" ht="14.25" customHeight="1" x14ac:dyDescent="0.2">
      <c r="B176" s="2" t="s">
        <v>150</v>
      </c>
    </row>
    <row r="177" spans="2:6" ht="14.25" customHeight="1" x14ac:dyDescent="0.2">
      <c r="B177" s="13" t="s">
        <v>151</v>
      </c>
    </row>
    <row r="178" spans="2:6" ht="14.25" customHeight="1" x14ac:dyDescent="0.2">
      <c r="B178" s="16" t="s">
        <v>41</v>
      </c>
    </row>
    <row r="179" spans="2:6" ht="14.25" customHeight="1" x14ac:dyDescent="0.2">
      <c r="B179" s="15" t="s">
        <v>152</v>
      </c>
      <c r="C179" s="10"/>
      <c r="D179" s="10"/>
      <c r="F179" s="14">
        <f>SUM(F180:F186)</f>
        <v>52000000</v>
      </c>
    </row>
    <row r="180" spans="2:6" ht="14.25" hidden="1" customHeight="1" x14ac:dyDescent="0.2">
      <c r="B180" s="17" t="s">
        <v>153</v>
      </c>
      <c r="C180" s="10"/>
      <c r="D180" s="10"/>
      <c r="F180" s="14">
        <v>52000000</v>
      </c>
    </row>
    <row r="181" spans="2:6" ht="14.25" hidden="1" customHeight="1" x14ac:dyDescent="0.2">
      <c r="B181" s="17" t="s">
        <v>154</v>
      </c>
      <c r="C181" s="10"/>
      <c r="D181" s="10"/>
      <c r="F181" s="14">
        <v>0</v>
      </c>
    </row>
    <row r="182" spans="2:6" ht="14.25" hidden="1" customHeight="1" x14ac:dyDescent="0.2">
      <c r="B182" s="17" t="s">
        <v>155</v>
      </c>
      <c r="C182" s="10"/>
      <c r="D182" s="10"/>
      <c r="F182" s="14">
        <v>0</v>
      </c>
    </row>
    <row r="183" spans="2:6" ht="14.25" hidden="1" customHeight="1" x14ac:dyDescent="0.2">
      <c r="B183" s="17" t="s">
        <v>156</v>
      </c>
      <c r="C183" s="10"/>
      <c r="D183" s="10"/>
      <c r="F183" s="14">
        <v>0</v>
      </c>
    </row>
    <row r="184" spans="2:6" ht="14.25" hidden="1" customHeight="1" x14ac:dyDescent="0.2">
      <c r="B184" s="17" t="s">
        <v>60</v>
      </c>
      <c r="C184" s="10"/>
      <c r="D184" s="10"/>
      <c r="F184" s="14">
        <v>0</v>
      </c>
    </row>
    <row r="185" spans="2:6" ht="14.25" hidden="1" customHeight="1" x14ac:dyDescent="0.2">
      <c r="B185" s="17" t="s">
        <v>157</v>
      </c>
      <c r="C185" s="10"/>
      <c r="D185" s="10"/>
      <c r="F185" s="14">
        <v>0</v>
      </c>
    </row>
    <row r="186" spans="2:6" ht="14.25" hidden="1" customHeight="1" x14ac:dyDescent="0.2">
      <c r="B186" s="17" t="s">
        <v>158</v>
      </c>
      <c r="C186" s="10"/>
      <c r="D186" s="10"/>
      <c r="F186" s="14">
        <v>0</v>
      </c>
    </row>
    <row r="187" spans="2:6" ht="14.25" hidden="1" customHeight="1" x14ac:dyDescent="0.2">
      <c r="B187" s="15" t="s">
        <v>159</v>
      </c>
      <c r="C187" s="10"/>
      <c r="D187" s="10"/>
      <c r="F187" s="14">
        <f>SUM(F188)</f>
        <v>0</v>
      </c>
    </row>
    <row r="188" spans="2:6" ht="14.25" hidden="1" customHeight="1" x14ac:dyDescent="0.2">
      <c r="B188" s="17" t="s">
        <v>160</v>
      </c>
      <c r="F188" s="14">
        <v>0</v>
      </c>
    </row>
    <row r="189" spans="2:6" ht="14.25" hidden="1" customHeight="1" x14ac:dyDescent="0.2">
      <c r="B189" s="15" t="s">
        <v>161</v>
      </c>
      <c r="F189" s="14">
        <f>SUM(F190:F191)</f>
        <v>0</v>
      </c>
    </row>
    <row r="190" spans="2:6" ht="14.25" hidden="1" customHeight="1" x14ac:dyDescent="0.2">
      <c r="B190" s="17" t="s">
        <v>162</v>
      </c>
      <c r="C190" s="10"/>
      <c r="D190" s="10"/>
      <c r="F190" s="14">
        <v>0</v>
      </c>
    </row>
    <row r="191" spans="2:6" ht="14.25" hidden="1" customHeight="1" x14ac:dyDescent="0.2">
      <c r="B191" s="17" t="s">
        <v>163</v>
      </c>
      <c r="C191" s="10"/>
      <c r="D191" s="10"/>
      <c r="F191" s="14">
        <v>0</v>
      </c>
    </row>
    <row r="192" spans="2:6" ht="14.25" hidden="1" customHeight="1" x14ac:dyDescent="0.2">
      <c r="B192" s="16" t="s">
        <v>20</v>
      </c>
      <c r="C192" s="10"/>
      <c r="D192" s="10"/>
    </row>
    <row r="193" spans="2:6" ht="14.25" hidden="1" customHeight="1" x14ac:dyDescent="0.2">
      <c r="B193" s="15" t="s">
        <v>164</v>
      </c>
      <c r="C193" s="10"/>
      <c r="D193" s="10"/>
      <c r="F193" s="14">
        <f>+SUM(F194:F195)</f>
        <v>0</v>
      </c>
    </row>
    <row r="194" spans="2:6" ht="14.25" hidden="1" customHeight="1" x14ac:dyDescent="0.2">
      <c r="B194" s="17" t="s">
        <v>165</v>
      </c>
      <c r="C194" s="10"/>
      <c r="D194" s="10"/>
      <c r="F194" s="14">
        <v>0</v>
      </c>
    </row>
    <row r="195" spans="2:6" ht="14.25" hidden="1" customHeight="1" x14ac:dyDescent="0.2">
      <c r="B195" s="17" t="s">
        <v>166</v>
      </c>
      <c r="C195" s="10"/>
      <c r="D195" s="10"/>
      <c r="F195" s="14">
        <v>0</v>
      </c>
    </row>
    <row r="196" spans="2:6" ht="14.25" hidden="1" customHeight="1" x14ac:dyDescent="0.2">
      <c r="B196" s="13" t="s">
        <v>167</v>
      </c>
      <c r="C196" s="10"/>
      <c r="D196" s="10"/>
      <c r="F196" s="14">
        <f>SUM(F197:F199)</f>
        <v>0</v>
      </c>
    </row>
    <row r="197" spans="2:6" ht="14.25" hidden="1" customHeight="1" x14ac:dyDescent="0.2">
      <c r="B197" s="16" t="s">
        <v>168</v>
      </c>
      <c r="F197" s="14">
        <v>0</v>
      </c>
    </row>
    <row r="198" spans="2:6" ht="14.25" hidden="1" customHeight="1" x14ac:dyDescent="0.2">
      <c r="B198" s="16" t="s">
        <v>169</v>
      </c>
      <c r="F198" s="14">
        <v>0</v>
      </c>
    </row>
    <row r="199" spans="2:6" ht="14.25" hidden="1" customHeight="1" x14ac:dyDescent="0.2">
      <c r="B199" s="16" t="s">
        <v>170</v>
      </c>
      <c r="F199" s="14">
        <v>0</v>
      </c>
    </row>
    <row r="200" spans="2:6" ht="14.25" customHeight="1" x14ac:dyDescent="0.2">
      <c r="B200" s="25" t="s">
        <v>149</v>
      </c>
      <c r="F200" s="26">
        <f>F187+F196+F189+F179+F193</f>
        <v>52000000</v>
      </c>
    </row>
    <row r="201" spans="2:6" ht="14.25" customHeight="1" x14ac:dyDescent="0.2">
      <c r="B201" s="25"/>
    </row>
    <row r="202" spans="2:6" ht="14.25" customHeight="1" x14ac:dyDescent="0.2">
      <c r="B202" s="27" t="s">
        <v>171</v>
      </c>
    </row>
    <row r="203" spans="2:6" ht="14.25" customHeight="1" x14ac:dyDescent="0.2">
      <c r="B203" s="28" t="s">
        <v>172</v>
      </c>
    </row>
    <row r="204" spans="2:6" ht="14.25" customHeight="1" x14ac:dyDescent="0.2">
      <c r="B204" s="29" t="s">
        <v>173</v>
      </c>
      <c r="F204" s="14">
        <f>SUM(F205:F209)</f>
        <v>573087375.73000002</v>
      </c>
    </row>
    <row r="205" spans="2:6" ht="14.25" hidden="1" customHeight="1" x14ac:dyDescent="0.2">
      <c r="B205" s="30" t="s">
        <v>174</v>
      </c>
      <c r="F205" s="14">
        <v>573087375.73000002</v>
      </c>
    </row>
    <row r="206" spans="2:6" ht="14.25" hidden="1" customHeight="1" x14ac:dyDescent="0.2">
      <c r="B206" s="30" t="s">
        <v>175</v>
      </c>
      <c r="F206" s="14">
        <v>0</v>
      </c>
    </row>
    <row r="207" spans="2:6" ht="14.25" hidden="1" customHeight="1" x14ac:dyDescent="0.2">
      <c r="B207" s="30" t="s">
        <v>176</v>
      </c>
      <c r="F207" s="14">
        <v>0</v>
      </c>
    </row>
    <row r="208" spans="2:6" ht="14.25" hidden="1" customHeight="1" x14ac:dyDescent="0.2">
      <c r="B208" s="30" t="s">
        <v>177</v>
      </c>
      <c r="F208" s="14">
        <v>0</v>
      </c>
    </row>
    <row r="209" spans="2:6" ht="14.25" hidden="1" customHeight="1" x14ac:dyDescent="0.2">
      <c r="B209" s="30" t="s">
        <v>178</v>
      </c>
      <c r="F209" s="14">
        <v>0</v>
      </c>
    </row>
    <row r="210" spans="2:6" ht="14.25" customHeight="1" x14ac:dyDescent="0.2">
      <c r="B210" s="29" t="s">
        <v>179</v>
      </c>
      <c r="F210" s="14">
        <f>SUM(F211)</f>
        <v>223888.64000000001</v>
      </c>
    </row>
    <row r="211" spans="2:6" ht="14.25" hidden="1" customHeight="1" x14ac:dyDescent="0.2">
      <c r="B211" s="31" t="s">
        <v>180</v>
      </c>
      <c r="F211" s="14">
        <v>223888.64000000001</v>
      </c>
    </row>
    <row r="212" spans="2:6" ht="14.25" customHeight="1" x14ac:dyDescent="0.2">
      <c r="B212" s="29" t="s">
        <v>147</v>
      </c>
      <c r="F212" s="14">
        <f>SUM(F213:F214)</f>
        <v>14612638.91</v>
      </c>
    </row>
    <row r="213" spans="2:6" ht="14.25" hidden="1" customHeight="1" x14ac:dyDescent="0.2">
      <c r="B213" s="30" t="s">
        <v>181</v>
      </c>
      <c r="F213" s="14">
        <v>14612638.91</v>
      </c>
    </row>
    <row r="214" spans="2:6" ht="14.25" hidden="1" customHeight="1" x14ac:dyDescent="0.2">
      <c r="B214" s="30" t="s">
        <v>182</v>
      </c>
      <c r="F214" s="14">
        <v>0</v>
      </c>
    </row>
    <row r="215" spans="2:6" ht="14.25" hidden="1" customHeight="1" x14ac:dyDescent="0.2">
      <c r="B215" s="29" t="s">
        <v>183</v>
      </c>
      <c r="F215" s="14">
        <f>SUM(F216:F217)</f>
        <v>0</v>
      </c>
    </row>
    <row r="216" spans="2:6" ht="14.25" hidden="1" customHeight="1" x14ac:dyDescent="0.2">
      <c r="B216" s="31" t="s">
        <v>184</v>
      </c>
      <c r="F216" s="14">
        <v>0</v>
      </c>
    </row>
    <row r="217" spans="2:6" ht="14.25" hidden="1" customHeight="1" x14ac:dyDescent="0.2">
      <c r="B217" s="31" t="s">
        <v>185</v>
      </c>
      <c r="F217" s="14">
        <v>0</v>
      </c>
    </row>
    <row r="218" spans="2:6" ht="14.25" hidden="1" customHeight="1" x14ac:dyDescent="0.2">
      <c r="B218" s="29" t="s">
        <v>186</v>
      </c>
      <c r="F218" s="14">
        <f>SUM(F219)</f>
        <v>0</v>
      </c>
    </row>
    <row r="219" spans="2:6" ht="14.25" hidden="1" customHeight="1" x14ac:dyDescent="0.2">
      <c r="B219" s="30" t="s">
        <v>186</v>
      </c>
      <c r="F219" s="14">
        <v>0</v>
      </c>
    </row>
    <row r="220" spans="2:6" ht="14.25" customHeight="1" x14ac:dyDescent="0.2">
      <c r="B220" s="1" t="s">
        <v>187</v>
      </c>
      <c r="F220" s="26">
        <f>F204+F210+F212+F215+F218</f>
        <v>587923903.27999997</v>
      </c>
    </row>
    <row r="222" spans="2:6" ht="14.25" customHeight="1" thickBot="1" x14ac:dyDescent="0.25">
      <c r="B222" s="2" t="s">
        <v>189</v>
      </c>
      <c r="F222" s="32">
        <f>F220+F174+F200</f>
        <v>672767925.73000002</v>
      </c>
    </row>
    <row r="223" spans="2:6" ht="14.25" customHeight="1" thickTop="1" thickBot="1" x14ac:dyDescent="0.25">
      <c r="B223" s="33"/>
      <c r="C223" s="33"/>
      <c r="D223" s="33"/>
      <c r="E223" s="33"/>
      <c r="F223" s="34"/>
    </row>
    <row r="224" spans="2:6" ht="14.25" customHeight="1" x14ac:dyDescent="0.2">
      <c r="B224" s="35" t="s">
        <v>190</v>
      </c>
      <c r="C224" s="36"/>
      <c r="D224" s="36"/>
      <c r="E224" s="36"/>
      <c r="F224" s="37"/>
    </row>
    <row r="225" spans="2:6" ht="14.25" customHeight="1" x14ac:dyDescent="0.2">
      <c r="B225" s="2"/>
    </row>
    <row r="226" spans="2:6" ht="14.25" customHeight="1" x14ac:dyDescent="0.2">
      <c r="B226" s="2" t="s">
        <v>6</v>
      </c>
    </row>
    <row r="227" spans="2:6" ht="14.25" customHeight="1" x14ac:dyDescent="0.2">
      <c r="B227" s="38" t="s">
        <v>191</v>
      </c>
      <c r="F227" s="14">
        <f>SUM(F228)</f>
        <v>2726228.93</v>
      </c>
    </row>
    <row r="228" spans="2:6" ht="14.25" hidden="1" customHeight="1" x14ac:dyDescent="0.2">
      <c r="B228" s="39" t="s">
        <v>191</v>
      </c>
      <c r="F228" s="14">
        <v>2726228.93</v>
      </c>
    </row>
    <row r="229" spans="2:6" ht="14.25" customHeight="1" x14ac:dyDescent="0.2">
      <c r="B229" s="38" t="s">
        <v>192</v>
      </c>
      <c r="F229" s="14">
        <f>SUM(F230:F242)</f>
        <v>2849.4900000000002</v>
      </c>
    </row>
    <row r="230" spans="2:6" ht="14.25" hidden="1" customHeight="1" x14ac:dyDescent="0.2">
      <c r="B230" s="39" t="s">
        <v>193</v>
      </c>
      <c r="F230" s="14">
        <v>0</v>
      </c>
    </row>
    <row r="231" spans="2:6" ht="14.25" hidden="1" customHeight="1" x14ac:dyDescent="0.2">
      <c r="B231" s="39" t="s">
        <v>194</v>
      </c>
      <c r="F231" s="14">
        <v>0</v>
      </c>
    </row>
    <row r="232" spans="2:6" ht="14.25" hidden="1" customHeight="1" x14ac:dyDescent="0.2">
      <c r="B232" s="39" t="s">
        <v>195</v>
      </c>
      <c r="F232" s="14">
        <v>0</v>
      </c>
    </row>
    <row r="233" spans="2:6" ht="14.25" hidden="1" customHeight="1" x14ac:dyDescent="0.2">
      <c r="B233" s="39" t="s">
        <v>196</v>
      </c>
      <c r="F233" s="14">
        <v>0</v>
      </c>
    </row>
    <row r="234" spans="2:6" ht="14.25" hidden="1" customHeight="1" x14ac:dyDescent="0.2">
      <c r="B234" s="39" t="s">
        <v>197</v>
      </c>
      <c r="F234" s="14">
        <v>0</v>
      </c>
    </row>
    <row r="235" spans="2:6" ht="14.25" hidden="1" customHeight="1" x14ac:dyDescent="0.2">
      <c r="B235" s="39" t="s">
        <v>198</v>
      </c>
      <c r="F235" s="14">
        <v>0</v>
      </c>
    </row>
    <row r="236" spans="2:6" ht="14.25" hidden="1" customHeight="1" x14ac:dyDescent="0.2">
      <c r="B236" s="39" t="s">
        <v>199</v>
      </c>
      <c r="F236" s="14">
        <v>2719.82</v>
      </c>
    </row>
    <row r="237" spans="2:6" ht="14.25" hidden="1" customHeight="1" x14ac:dyDescent="0.2">
      <c r="B237" s="39" t="s">
        <v>200</v>
      </c>
      <c r="F237" s="14">
        <v>129.66999999999999</v>
      </c>
    </row>
    <row r="238" spans="2:6" ht="14.25" hidden="1" customHeight="1" x14ac:dyDescent="0.2">
      <c r="B238" s="39" t="s">
        <v>201</v>
      </c>
      <c r="F238" s="14">
        <v>0</v>
      </c>
    </row>
    <row r="239" spans="2:6" ht="14.25" hidden="1" customHeight="1" x14ac:dyDescent="0.2">
      <c r="B239" s="39" t="s">
        <v>202</v>
      </c>
      <c r="F239" s="14">
        <v>0</v>
      </c>
    </row>
    <row r="240" spans="2:6" ht="14.25" hidden="1" customHeight="1" x14ac:dyDescent="0.2">
      <c r="B240" s="39" t="s">
        <v>203</v>
      </c>
      <c r="F240" s="14">
        <v>0</v>
      </c>
    </row>
    <row r="241" spans="2:6" ht="14.25" hidden="1" customHeight="1" x14ac:dyDescent="0.2">
      <c r="B241" s="39" t="s">
        <v>204</v>
      </c>
      <c r="F241" s="14">
        <v>0</v>
      </c>
    </row>
    <row r="242" spans="2:6" ht="14.25" hidden="1" customHeight="1" x14ac:dyDescent="0.2">
      <c r="B242" s="39" t="s">
        <v>205</v>
      </c>
      <c r="F242" s="14">
        <v>0</v>
      </c>
    </row>
    <row r="243" spans="2:6" ht="14.25" hidden="1" customHeight="1" x14ac:dyDescent="0.2">
      <c r="B243" s="38" t="s">
        <v>206</v>
      </c>
      <c r="F243" s="14">
        <f>F244</f>
        <v>0</v>
      </c>
    </row>
    <row r="244" spans="2:6" ht="14.25" hidden="1" customHeight="1" x14ac:dyDescent="0.2">
      <c r="B244" s="39" t="s">
        <v>207</v>
      </c>
      <c r="F244" s="14">
        <v>0</v>
      </c>
    </row>
    <row r="245" spans="2:6" ht="14.25" hidden="1" customHeight="1" x14ac:dyDescent="0.2">
      <c r="B245" s="38" t="s">
        <v>62</v>
      </c>
      <c r="F245" s="14">
        <f>SUM(F246:F249)</f>
        <v>0</v>
      </c>
    </row>
    <row r="246" spans="2:6" ht="14.25" hidden="1" customHeight="1" x14ac:dyDescent="0.2">
      <c r="B246" s="39" t="s">
        <v>208</v>
      </c>
      <c r="F246" s="14">
        <v>0</v>
      </c>
    </row>
    <row r="247" spans="2:6" ht="14.25" hidden="1" customHeight="1" x14ac:dyDescent="0.2">
      <c r="B247" s="39" t="s">
        <v>209</v>
      </c>
      <c r="F247" s="14">
        <v>0</v>
      </c>
    </row>
    <row r="248" spans="2:6" ht="14.25" hidden="1" customHeight="1" x14ac:dyDescent="0.2">
      <c r="B248" s="39" t="s">
        <v>210</v>
      </c>
      <c r="F248" s="14">
        <v>0</v>
      </c>
    </row>
    <row r="249" spans="2:6" ht="14.25" hidden="1" customHeight="1" x14ac:dyDescent="0.2">
      <c r="B249" s="39" t="s">
        <v>211</v>
      </c>
      <c r="F249" s="14">
        <v>0</v>
      </c>
    </row>
    <row r="250" spans="2:6" ht="14.25" hidden="1" customHeight="1" x14ac:dyDescent="0.2">
      <c r="B250" s="38" t="s">
        <v>212</v>
      </c>
      <c r="F250" s="14">
        <f>F251</f>
        <v>0</v>
      </c>
    </row>
    <row r="251" spans="2:6" ht="14.25" hidden="1" customHeight="1" x14ac:dyDescent="0.2">
      <c r="B251" s="39" t="s">
        <v>213</v>
      </c>
      <c r="F251" s="14">
        <v>0</v>
      </c>
    </row>
    <row r="252" spans="2:6" ht="14.25" customHeight="1" x14ac:dyDescent="0.2">
      <c r="B252" s="38" t="s">
        <v>214</v>
      </c>
      <c r="F252" s="14">
        <f>SUM(F253:F288)</f>
        <v>520788.88</v>
      </c>
    </row>
    <row r="253" spans="2:6" ht="14.25" hidden="1" customHeight="1" x14ac:dyDescent="0.2">
      <c r="B253" s="39" t="s">
        <v>215</v>
      </c>
      <c r="F253" s="14">
        <v>442788.88</v>
      </c>
    </row>
    <row r="254" spans="2:6" ht="14.25" hidden="1" customHeight="1" x14ac:dyDescent="0.2">
      <c r="B254" s="39" t="s">
        <v>216</v>
      </c>
      <c r="F254" s="14">
        <v>0</v>
      </c>
    </row>
    <row r="255" spans="2:6" ht="14.25" hidden="1" customHeight="1" x14ac:dyDescent="0.2">
      <c r="B255" s="39" t="s">
        <v>217</v>
      </c>
      <c r="F255" s="14">
        <v>0</v>
      </c>
    </row>
    <row r="256" spans="2:6" ht="14.25" hidden="1" customHeight="1" x14ac:dyDescent="0.2">
      <c r="B256" s="39" t="s">
        <v>218</v>
      </c>
      <c r="F256" s="14">
        <v>0</v>
      </c>
    </row>
    <row r="257" spans="2:6" ht="14.25" hidden="1" customHeight="1" x14ac:dyDescent="0.2">
      <c r="B257" s="39" t="s">
        <v>219</v>
      </c>
      <c r="F257" s="14">
        <v>0</v>
      </c>
    </row>
    <row r="258" spans="2:6" ht="14.25" hidden="1" customHeight="1" x14ac:dyDescent="0.2">
      <c r="B258" s="39" t="s">
        <v>220</v>
      </c>
      <c r="F258" s="14">
        <v>0</v>
      </c>
    </row>
    <row r="259" spans="2:6" ht="14.25" hidden="1" customHeight="1" x14ac:dyDescent="0.2">
      <c r="B259" s="39" t="s">
        <v>221</v>
      </c>
      <c r="F259" s="14">
        <v>0</v>
      </c>
    </row>
    <row r="260" spans="2:6" ht="14.25" hidden="1" customHeight="1" x14ac:dyDescent="0.2">
      <c r="B260" s="39" t="s">
        <v>222</v>
      </c>
      <c r="F260" s="14">
        <v>58000</v>
      </c>
    </row>
    <row r="261" spans="2:6" ht="14.25" hidden="1" customHeight="1" x14ac:dyDescent="0.2">
      <c r="B261" s="39" t="s">
        <v>223</v>
      </c>
      <c r="F261" s="14">
        <v>0</v>
      </c>
    </row>
    <row r="262" spans="2:6" ht="14.25" hidden="1" customHeight="1" x14ac:dyDescent="0.2">
      <c r="B262" s="39" t="s">
        <v>224</v>
      </c>
      <c r="F262" s="14">
        <v>0</v>
      </c>
    </row>
    <row r="263" spans="2:6" ht="14.25" hidden="1" customHeight="1" x14ac:dyDescent="0.2">
      <c r="B263" s="39" t="s">
        <v>225</v>
      </c>
      <c r="F263" s="14">
        <v>0</v>
      </c>
    </row>
    <row r="264" spans="2:6" ht="14.25" hidden="1" customHeight="1" x14ac:dyDescent="0.2">
      <c r="B264" s="39" t="s">
        <v>226</v>
      </c>
      <c r="F264" s="14">
        <v>0</v>
      </c>
    </row>
    <row r="265" spans="2:6" ht="14.25" hidden="1" customHeight="1" x14ac:dyDescent="0.2">
      <c r="B265" s="39" t="s">
        <v>227</v>
      </c>
      <c r="F265" s="14">
        <v>0</v>
      </c>
    </row>
    <row r="266" spans="2:6" ht="14.25" hidden="1" customHeight="1" x14ac:dyDescent="0.2">
      <c r="B266" s="39" t="s">
        <v>228</v>
      </c>
      <c r="F266" s="14">
        <v>0</v>
      </c>
    </row>
    <row r="267" spans="2:6" ht="14.25" hidden="1" customHeight="1" x14ac:dyDescent="0.2">
      <c r="B267" s="39" t="s">
        <v>229</v>
      </c>
      <c r="F267" s="14">
        <v>0</v>
      </c>
    </row>
    <row r="268" spans="2:6" ht="14.25" hidden="1" customHeight="1" x14ac:dyDescent="0.2">
      <c r="B268" s="39" t="s">
        <v>230</v>
      </c>
      <c r="F268" s="14">
        <v>0</v>
      </c>
    </row>
    <row r="269" spans="2:6" ht="14.25" hidden="1" customHeight="1" x14ac:dyDescent="0.2">
      <c r="B269" s="39" t="s">
        <v>231</v>
      </c>
      <c r="F269" s="14">
        <v>0</v>
      </c>
    </row>
    <row r="270" spans="2:6" ht="14.25" hidden="1" customHeight="1" x14ac:dyDescent="0.2">
      <c r="B270" s="39" t="s">
        <v>232</v>
      </c>
      <c r="F270" s="14">
        <v>0</v>
      </c>
    </row>
    <row r="271" spans="2:6" ht="14.25" hidden="1" customHeight="1" x14ac:dyDescent="0.2">
      <c r="B271" s="39" t="s">
        <v>233</v>
      </c>
      <c r="F271" s="14">
        <v>0</v>
      </c>
    </row>
    <row r="272" spans="2:6" ht="14.25" hidden="1" customHeight="1" x14ac:dyDescent="0.2">
      <c r="B272" s="39" t="s">
        <v>234</v>
      </c>
      <c r="F272" s="14">
        <v>0</v>
      </c>
    </row>
    <row r="273" spans="2:6" ht="14.25" hidden="1" customHeight="1" x14ac:dyDescent="0.2">
      <c r="B273" s="39" t="s">
        <v>235</v>
      </c>
      <c r="F273" s="14">
        <v>20000</v>
      </c>
    </row>
    <row r="274" spans="2:6" ht="14.25" hidden="1" customHeight="1" x14ac:dyDescent="0.2">
      <c r="B274" s="39" t="s">
        <v>236</v>
      </c>
      <c r="F274" s="14">
        <v>0</v>
      </c>
    </row>
    <row r="275" spans="2:6" ht="14.25" hidden="1" customHeight="1" x14ac:dyDescent="0.2">
      <c r="B275" s="39" t="s">
        <v>237</v>
      </c>
      <c r="F275" s="14">
        <v>0</v>
      </c>
    </row>
    <row r="276" spans="2:6" ht="14.25" hidden="1" customHeight="1" x14ac:dyDescent="0.2">
      <c r="B276" s="39" t="s">
        <v>238</v>
      </c>
      <c r="F276" s="14">
        <v>0</v>
      </c>
    </row>
    <row r="277" spans="2:6" ht="14.25" hidden="1" customHeight="1" x14ac:dyDescent="0.2">
      <c r="B277" s="39" t="s">
        <v>239</v>
      </c>
      <c r="F277" s="14">
        <v>0</v>
      </c>
    </row>
    <row r="278" spans="2:6" ht="14.25" hidden="1" customHeight="1" x14ac:dyDescent="0.2">
      <c r="B278" s="39" t="s">
        <v>179</v>
      </c>
      <c r="F278" s="14">
        <v>0</v>
      </c>
    </row>
    <row r="279" spans="2:6" ht="14.25" hidden="1" customHeight="1" x14ac:dyDescent="0.2">
      <c r="B279" s="39" t="s">
        <v>240</v>
      </c>
      <c r="F279" s="14">
        <v>0</v>
      </c>
    </row>
    <row r="280" spans="2:6" ht="14.25" hidden="1" customHeight="1" x14ac:dyDescent="0.2">
      <c r="B280" s="39" t="s">
        <v>241</v>
      </c>
      <c r="F280" s="14">
        <v>0</v>
      </c>
    </row>
    <row r="281" spans="2:6" ht="14.25" hidden="1" customHeight="1" x14ac:dyDescent="0.2">
      <c r="B281" s="39" t="s">
        <v>129</v>
      </c>
      <c r="F281" s="14">
        <v>0</v>
      </c>
    </row>
    <row r="282" spans="2:6" ht="14.25" hidden="1" customHeight="1" x14ac:dyDescent="0.2">
      <c r="B282" s="39" t="s">
        <v>242</v>
      </c>
      <c r="F282" s="14">
        <v>0</v>
      </c>
    </row>
    <row r="283" spans="2:6" ht="14.25" hidden="1" customHeight="1" x14ac:dyDescent="0.2">
      <c r="B283" s="39" t="s">
        <v>243</v>
      </c>
      <c r="F283" s="14">
        <v>0</v>
      </c>
    </row>
    <row r="284" spans="2:6" ht="14.25" hidden="1" customHeight="1" x14ac:dyDescent="0.2">
      <c r="B284" s="39" t="s">
        <v>244</v>
      </c>
      <c r="F284" s="14">
        <v>0</v>
      </c>
    </row>
    <row r="285" spans="2:6" ht="14.25" hidden="1" customHeight="1" x14ac:dyDescent="0.2">
      <c r="B285" s="39" t="s">
        <v>245</v>
      </c>
      <c r="F285" s="14">
        <v>0</v>
      </c>
    </row>
    <row r="286" spans="2:6" ht="14.25" hidden="1" customHeight="1" x14ac:dyDescent="0.2">
      <c r="B286" s="39" t="s">
        <v>246</v>
      </c>
      <c r="F286" s="14">
        <v>0</v>
      </c>
    </row>
    <row r="287" spans="2:6" ht="14.25" hidden="1" customHeight="1" x14ac:dyDescent="0.2">
      <c r="B287" s="39" t="s">
        <v>247</v>
      </c>
      <c r="F287" s="14">
        <v>0</v>
      </c>
    </row>
    <row r="288" spans="2:6" ht="14.25" hidden="1" customHeight="1" x14ac:dyDescent="0.2">
      <c r="B288" s="39" t="s">
        <v>247</v>
      </c>
      <c r="F288" s="14">
        <v>0</v>
      </c>
    </row>
    <row r="289" spans="2:6" ht="14.25" hidden="1" customHeight="1" x14ac:dyDescent="0.2">
      <c r="B289" s="38" t="s">
        <v>248</v>
      </c>
      <c r="F289" s="14">
        <f>SUM(F290:F292)</f>
        <v>0</v>
      </c>
    </row>
    <row r="290" spans="2:6" ht="14.25" hidden="1" customHeight="1" x14ac:dyDescent="0.2">
      <c r="B290" s="39" t="s">
        <v>249</v>
      </c>
      <c r="F290" s="14">
        <v>0</v>
      </c>
    </row>
    <row r="291" spans="2:6" ht="14.25" hidden="1" customHeight="1" x14ac:dyDescent="0.2">
      <c r="B291" s="39" t="s">
        <v>249</v>
      </c>
      <c r="F291" s="14">
        <v>0</v>
      </c>
    </row>
    <row r="292" spans="2:6" ht="14.25" hidden="1" customHeight="1" x14ac:dyDescent="0.2">
      <c r="B292" s="39" t="s">
        <v>64</v>
      </c>
      <c r="F292" s="14">
        <v>0</v>
      </c>
    </row>
    <row r="293" spans="2:6" ht="14.25" hidden="1" customHeight="1" x14ac:dyDescent="0.2">
      <c r="B293" s="39" t="s">
        <v>250</v>
      </c>
      <c r="F293" s="14">
        <f>SUM(F294:F297)</f>
        <v>0</v>
      </c>
    </row>
    <row r="294" spans="2:6" ht="14.25" hidden="1" customHeight="1" x14ac:dyDescent="0.2">
      <c r="B294" s="39" t="s">
        <v>250</v>
      </c>
      <c r="F294" s="14">
        <v>0</v>
      </c>
    </row>
    <row r="295" spans="2:6" ht="14.25" hidden="1" customHeight="1" x14ac:dyDescent="0.2">
      <c r="B295" s="39" t="s">
        <v>251</v>
      </c>
      <c r="F295" s="14">
        <v>0</v>
      </c>
    </row>
    <row r="296" spans="2:6" ht="14.25" hidden="1" customHeight="1" x14ac:dyDescent="0.2">
      <c r="B296" s="39" t="s">
        <v>252</v>
      </c>
      <c r="F296" s="14">
        <v>0</v>
      </c>
    </row>
    <row r="297" spans="2:6" ht="14.25" hidden="1" customHeight="1" x14ac:dyDescent="0.2">
      <c r="B297" s="39" t="s">
        <v>253</v>
      </c>
      <c r="F297" s="14">
        <v>0</v>
      </c>
    </row>
    <row r="298" spans="2:6" ht="14.25" hidden="1" customHeight="1" x14ac:dyDescent="0.2">
      <c r="B298" s="39" t="s">
        <v>254</v>
      </c>
      <c r="F298" s="14">
        <f>SUM(F299)</f>
        <v>0</v>
      </c>
    </row>
    <row r="299" spans="2:6" ht="14.25" hidden="1" customHeight="1" x14ac:dyDescent="0.2">
      <c r="B299" s="39" t="s">
        <v>255</v>
      </c>
      <c r="F299" s="14">
        <v>0</v>
      </c>
    </row>
    <row r="300" spans="2:6" ht="14.25" customHeight="1" x14ac:dyDescent="0.2">
      <c r="B300" s="38" t="s">
        <v>256</v>
      </c>
      <c r="F300" s="14">
        <f>SUM(F301:F302)</f>
        <v>165484322.69</v>
      </c>
    </row>
    <row r="301" spans="2:6" ht="14.25" hidden="1" customHeight="1" x14ac:dyDescent="0.2">
      <c r="B301" s="39" t="s">
        <v>257</v>
      </c>
      <c r="F301" s="14">
        <v>168711412.97</v>
      </c>
    </row>
    <row r="302" spans="2:6" ht="14.25" hidden="1" customHeight="1" x14ac:dyDescent="0.2">
      <c r="B302" s="39" t="s">
        <v>258</v>
      </c>
      <c r="F302" s="14">
        <v>-3227090.28</v>
      </c>
    </row>
    <row r="303" spans="2:6" ht="14.25" customHeight="1" x14ac:dyDescent="0.2">
      <c r="B303" s="38" t="s">
        <v>259</v>
      </c>
      <c r="F303" s="14">
        <f>SUM(F304:F306)</f>
        <v>44857000</v>
      </c>
    </row>
    <row r="304" spans="2:6" ht="14.25" hidden="1" customHeight="1" x14ac:dyDescent="0.2">
      <c r="B304" s="39" t="s">
        <v>260</v>
      </c>
      <c r="F304" s="14">
        <v>44857000</v>
      </c>
    </row>
    <row r="305" spans="2:6" ht="14.25" hidden="1" customHeight="1" x14ac:dyDescent="0.2">
      <c r="B305" s="39" t="s">
        <v>261</v>
      </c>
      <c r="F305" s="14">
        <v>0</v>
      </c>
    </row>
    <row r="306" spans="2:6" ht="14.25" hidden="1" customHeight="1" x14ac:dyDescent="0.2">
      <c r="B306" s="39" t="s">
        <v>258</v>
      </c>
      <c r="F306" s="14">
        <v>0</v>
      </c>
    </row>
    <row r="307" spans="2:6" ht="14.25" customHeight="1" x14ac:dyDescent="0.2">
      <c r="B307" s="1" t="s">
        <v>187</v>
      </c>
      <c r="F307" s="26">
        <f>F227+F229+F245+F252+F289+F293+F300+F303+F298+F250+F243</f>
        <v>213591189.99000001</v>
      </c>
    </row>
    <row r="309" spans="2:6" ht="14.25" hidden="1" customHeight="1" x14ac:dyDescent="0.2">
      <c r="B309" s="40" t="s">
        <v>150</v>
      </c>
      <c r="F309" s="41"/>
    </row>
    <row r="310" spans="2:6" ht="14.25" hidden="1" customHeight="1" x14ac:dyDescent="0.2">
      <c r="B310" s="13" t="s">
        <v>262</v>
      </c>
      <c r="F310" s="14">
        <f>F311</f>
        <v>0</v>
      </c>
    </row>
    <row r="311" spans="2:6" ht="14.25" hidden="1" customHeight="1" x14ac:dyDescent="0.2">
      <c r="B311" s="16" t="s">
        <v>263</v>
      </c>
      <c r="F311" s="14">
        <v>0</v>
      </c>
    </row>
    <row r="312" spans="2:6" ht="14.25" hidden="1" customHeight="1" x14ac:dyDescent="0.2">
      <c r="B312" s="13" t="s">
        <v>264</v>
      </c>
      <c r="F312" s="14">
        <f>SUM(F313:F314)</f>
        <v>0</v>
      </c>
    </row>
    <row r="313" spans="2:6" ht="14.25" hidden="1" customHeight="1" x14ac:dyDescent="0.2">
      <c r="B313" s="16" t="s">
        <v>168</v>
      </c>
      <c r="F313" s="14">
        <v>0</v>
      </c>
    </row>
    <row r="314" spans="2:6" ht="14.25" hidden="1" customHeight="1" x14ac:dyDescent="0.2">
      <c r="B314" s="16" t="s">
        <v>265</v>
      </c>
      <c r="F314" s="14">
        <v>0</v>
      </c>
    </row>
    <row r="315" spans="2:6" ht="14.25" hidden="1" customHeight="1" x14ac:dyDescent="0.2">
      <c r="B315" s="1" t="s">
        <v>187</v>
      </c>
      <c r="F315" s="26">
        <f>F310+F312</f>
        <v>0</v>
      </c>
    </row>
    <row r="317" spans="2:6" ht="14.25" customHeight="1" thickBot="1" x14ac:dyDescent="0.25">
      <c r="B317" s="2" t="s">
        <v>267</v>
      </c>
      <c r="F317" s="32">
        <f>F307+F315</f>
        <v>213591189.99000001</v>
      </c>
    </row>
    <row r="318" spans="2:6" ht="14.25" customHeight="1" thickTop="1" x14ac:dyDescent="0.2">
      <c r="B318" s="2"/>
    </row>
    <row r="319" spans="2:6" ht="14.25" customHeight="1" x14ac:dyDescent="0.2">
      <c r="B319" s="2" t="s">
        <v>268</v>
      </c>
    </row>
    <row r="320" spans="2:6" ht="14.25" customHeight="1" x14ac:dyDescent="0.2">
      <c r="B320" s="42" t="s">
        <v>269</v>
      </c>
      <c r="F320" s="14">
        <f>SUM(F321:F322)</f>
        <v>462923575.60000002</v>
      </c>
    </row>
    <row r="321" spans="2:6" ht="14.25" hidden="1" customHeight="1" x14ac:dyDescent="0.2">
      <c r="B321" s="29" t="s">
        <v>270</v>
      </c>
      <c r="F321" s="14">
        <v>0</v>
      </c>
    </row>
    <row r="322" spans="2:6" ht="14.25" hidden="1" customHeight="1" x14ac:dyDescent="0.2">
      <c r="B322" s="29" t="s">
        <v>271</v>
      </c>
      <c r="F322" s="14">
        <v>462923575.60000002</v>
      </c>
    </row>
    <row r="323" spans="2:6" ht="14.25" hidden="1" customHeight="1" x14ac:dyDescent="0.2">
      <c r="B323" s="42" t="s">
        <v>272</v>
      </c>
      <c r="F323" s="14">
        <f>SUM(F324)</f>
        <v>0</v>
      </c>
    </row>
    <row r="324" spans="2:6" ht="14.25" hidden="1" customHeight="1" x14ac:dyDescent="0.2">
      <c r="B324" s="29" t="s">
        <v>273</v>
      </c>
      <c r="F324" s="14">
        <v>0</v>
      </c>
    </row>
    <row r="325" spans="2:6" ht="14.25" customHeight="1" x14ac:dyDescent="0.2">
      <c r="B325" s="42" t="s">
        <v>274</v>
      </c>
      <c r="F325" s="14">
        <f>SUM(F326)</f>
        <v>-18112308.199999999</v>
      </c>
    </row>
    <row r="326" spans="2:6" ht="14.25" hidden="1" customHeight="1" x14ac:dyDescent="0.2">
      <c r="B326" s="29" t="s">
        <v>274</v>
      </c>
      <c r="F326" s="14">
        <v>-18112308.199999999</v>
      </c>
    </row>
    <row r="327" spans="2:6" ht="14.25" hidden="1" customHeight="1" x14ac:dyDescent="0.2">
      <c r="B327" s="42" t="s">
        <v>275</v>
      </c>
      <c r="F327" s="14">
        <f>SUM(F328)</f>
        <v>0</v>
      </c>
    </row>
    <row r="328" spans="2:6" ht="14.25" hidden="1" customHeight="1" x14ac:dyDescent="0.2">
      <c r="B328" s="29" t="s">
        <v>275</v>
      </c>
      <c r="F328" s="14">
        <v>0</v>
      </c>
    </row>
    <row r="329" spans="2:6" ht="14.25" hidden="1" customHeight="1" x14ac:dyDescent="0.2">
      <c r="B329" s="42" t="s">
        <v>276</v>
      </c>
      <c r="F329" s="14">
        <f>SUM(F330:F331)</f>
        <v>0</v>
      </c>
    </row>
    <row r="330" spans="2:6" ht="14.25" hidden="1" customHeight="1" x14ac:dyDescent="0.2">
      <c r="B330" s="29" t="s">
        <v>277</v>
      </c>
      <c r="F330" s="14">
        <v>0</v>
      </c>
    </row>
    <row r="331" spans="2:6" ht="14.25" hidden="1" customHeight="1" x14ac:dyDescent="0.2">
      <c r="B331" s="29" t="s">
        <v>278</v>
      </c>
      <c r="F331" s="14">
        <v>0</v>
      </c>
    </row>
    <row r="332" spans="2:6" ht="14.25" customHeight="1" x14ac:dyDescent="0.2">
      <c r="B332" s="42" t="s">
        <v>279</v>
      </c>
      <c r="F332" s="14">
        <f>SUM(F333:F334)</f>
        <v>14612638.91</v>
      </c>
    </row>
    <row r="333" spans="2:6" ht="14.25" hidden="1" customHeight="1" x14ac:dyDescent="0.2">
      <c r="B333" s="29" t="s">
        <v>280</v>
      </c>
      <c r="F333" s="14">
        <v>14612638.91</v>
      </c>
    </row>
    <row r="334" spans="2:6" ht="14.25" hidden="1" customHeight="1" x14ac:dyDescent="0.2">
      <c r="B334" s="29" t="s">
        <v>280</v>
      </c>
      <c r="F334" s="14">
        <v>0</v>
      </c>
    </row>
    <row r="335" spans="2:6" ht="14.25" customHeight="1" x14ac:dyDescent="0.2">
      <c r="B335" s="42" t="s">
        <v>281</v>
      </c>
      <c r="F335" s="14">
        <f>SUM(F336:F415)</f>
        <v>-247170.57000000373</v>
      </c>
    </row>
    <row r="336" spans="2:6" ht="14.25" hidden="1" customHeight="1" x14ac:dyDescent="0.2">
      <c r="B336" s="29" t="s">
        <v>282</v>
      </c>
      <c r="F336" s="14">
        <v>0</v>
      </c>
    </row>
    <row r="337" spans="2:6" ht="14.25" hidden="1" customHeight="1" x14ac:dyDescent="0.2">
      <c r="B337" s="29" t="s">
        <v>283</v>
      </c>
      <c r="F337" s="14">
        <v>0</v>
      </c>
    </row>
    <row r="338" spans="2:6" ht="14.25" hidden="1" customHeight="1" x14ac:dyDescent="0.2">
      <c r="B338" s="29" t="s">
        <v>284</v>
      </c>
      <c r="F338" s="14">
        <v>0</v>
      </c>
    </row>
    <row r="339" spans="2:6" ht="14.25" hidden="1" customHeight="1" x14ac:dyDescent="0.2">
      <c r="B339" s="29" t="s">
        <v>285</v>
      </c>
      <c r="F339" s="14">
        <v>0</v>
      </c>
    </row>
    <row r="340" spans="2:6" ht="14.25" hidden="1" customHeight="1" x14ac:dyDescent="0.2">
      <c r="B340" s="29" t="s">
        <v>286</v>
      </c>
      <c r="F340" s="14">
        <v>0</v>
      </c>
    </row>
    <row r="341" spans="2:6" ht="14.25" hidden="1" customHeight="1" x14ac:dyDescent="0.2">
      <c r="B341" s="29" t="s">
        <v>287</v>
      </c>
      <c r="F341" s="14">
        <v>0</v>
      </c>
    </row>
    <row r="342" spans="2:6" ht="14.25" hidden="1" customHeight="1" x14ac:dyDescent="0.2">
      <c r="B342" s="29" t="s">
        <v>288</v>
      </c>
      <c r="F342" s="14">
        <v>0</v>
      </c>
    </row>
    <row r="343" spans="2:6" ht="14.25" hidden="1" customHeight="1" x14ac:dyDescent="0.2">
      <c r="B343" s="29" t="s">
        <v>289</v>
      </c>
      <c r="F343" s="14">
        <v>0</v>
      </c>
    </row>
    <row r="344" spans="2:6" ht="14.25" hidden="1" customHeight="1" x14ac:dyDescent="0.2">
      <c r="B344" s="29" t="s">
        <v>290</v>
      </c>
      <c r="F344" s="14">
        <v>0</v>
      </c>
    </row>
    <row r="345" spans="2:6" ht="14.25" hidden="1" customHeight="1" x14ac:dyDescent="0.2">
      <c r="B345" s="29" t="s">
        <v>291</v>
      </c>
      <c r="F345" s="14">
        <v>0</v>
      </c>
    </row>
    <row r="346" spans="2:6" ht="14.25" hidden="1" customHeight="1" x14ac:dyDescent="0.2">
      <c r="B346" s="29" t="s">
        <v>292</v>
      </c>
      <c r="F346" s="14">
        <v>0</v>
      </c>
    </row>
    <row r="347" spans="2:6" ht="14.25" hidden="1" customHeight="1" x14ac:dyDescent="0.2">
      <c r="B347" s="29" t="s">
        <v>293</v>
      </c>
      <c r="F347" s="14">
        <v>0</v>
      </c>
    </row>
    <row r="348" spans="2:6" ht="14.25" hidden="1" customHeight="1" x14ac:dyDescent="0.2">
      <c r="B348" s="29" t="s">
        <v>294</v>
      </c>
      <c r="F348" s="14">
        <v>45836635.909999996</v>
      </c>
    </row>
    <row r="349" spans="2:6" ht="14.25" hidden="1" customHeight="1" x14ac:dyDescent="0.2">
      <c r="B349" s="29" t="s">
        <v>295</v>
      </c>
      <c r="F349" s="14">
        <v>17622928.52</v>
      </c>
    </row>
    <row r="350" spans="2:6" ht="14.25" hidden="1" customHeight="1" x14ac:dyDescent="0.2">
      <c r="B350" s="29" t="s">
        <v>296</v>
      </c>
      <c r="F350" s="14">
        <v>-45836635.909999996</v>
      </c>
    </row>
    <row r="351" spans="2:6" ht="14.25" hidden="1" customHeight="1" x14ac:dyDescent="0.2">
      <c r="B351" s="29" t="s">
        <v>297</v>
      </c>
      <c r="F351" s="14">
        <v>-17622928.52</v>
      </c>
    </row>
    <row r="352" spans="2:6" ht="14.25" hidden="1" customHeight="1" x14ac:dyDescent="0.2">
      <c r="B352" s="29" t="s">
        <v>298</v>
      </c>
      <c r="F352" s="14">
        <v>0</v>
      </c>
    </row>
    <row r="353" spans="2:6" ht="14.25" hidden="1" customHeight="1" x14ac:dyDescent="0.2">
      <c r="B353" s="29" t="s">
        <v>299</v>
      </c>
      <c r="F353" s="14">
        <v>0</v>
      </c>
    </row>
    <row r="354" spans="2:6" ht="14.25" hidden="1" customHeight="1" x14ac:dyDescent="0.2">
      <c r="B354" s="29" t="s">
        <v>284</v>
      </c>
      <c r="F354" s="14">
        <v>0</v>
      </c>
    </row>
    <row r="355" spans="2:6" ht="14.25" hidden="1" customHeight="1" x14ac:dyDescent="0.2">
      <c r="B355" s="29" t="s">
        <v>300</v>
      </c>
      <c r="F355" s="14">
        <v>0</v>
      </c>
    </row>
    <row r="356" spans="2:6" ht="14.25" hidden="1" customHeight="1" x14ac:dyDescent="0.2">
      <c r="B356" s="29" t="s">
        <v>301</v>
      </c>
      <c r="F356" s="14">
        <v>0</v>
      </c>
    </row>
    <row r="357" spans="2:6" ht="14.25" hidden="1" customHeight="1" x14ac:dyDescent="0.2">
      <c r="B357" s="29" t="s">
        <v>302</v>
      </c>
      <c r="F357" s="14">
        <v>0</v>
      </c>
    </row>
    <row r="358" spans="2:6" ht="14.25" hidden="1" customHeight="1" x14ac:dyDescent="0.2">
      <c r="B358" s="29" t="s">
        <v>303</v>
      </c>
      <c r="F358" s="14">
        <v>0</v>
      </c>
    </row>
    <row r="359" spans="2:6" ht="14.25" hidden="1" customHeight="1" x14ac:dyDescent="0.2">
      <c r="B359" s="29" t="s">
        <v>304</v>
      </c>
      <c r="F359" s="14">
        <v>0</v>
      </c>
    </row>
    <row r="360" spans="2:6" ht="14.25" hidden="1" customHeight="1" x14ac:dyDescent="0.2">
      <c r="B360" s="29" t="s">
        <v>305</v>
      </c>
      <c r="F360" s="14">
        <v>0</v>
      </c>
    </row>
    <row r="361" spans="2:6" ht="14.25" hidden="1" customHeight="1" x14ac:dyDescent="0.2">
      <c r="B361" s="29" t="s">
        <v>306</v>
      </c>
      <c r="F361" s="14">
        <v>0</v>
      </c>
    </row>
    <row r="362" spans="2:6" ht="14.25" hidden="1" customHeight="1" x14ac:dyDescent="0.2">
      <c r="B362" s="29" t="s">
        <v>307</v>
      </c>
      <c r="F362" s="14">
        <v>0</v>
      </c>
    </row>
    <row r="363" spans="2:6" ht="14.25" hidden="1" customHeight="1" x14ac:dyDescent="0.2">
      <c r="B363" s="29" t="s">
        <v>308</v>
      </c>
      <c r="F363" s="14">
        <v>0</v>
      </c>
    </row>
    <row r="364" spans="2:6" ht="14.25" hidden="1" customHeight="1" x14ac:dyDescent="0.2">
      <c r="B364" s="29" t="s">
        <v>309</v>
      </c>
      <c r="F364" s="14">
        <v>0</v>
      </c>
    </row>
    <row r="365" spans="2:6" ht="14.25" hidden="1" customHeight="1" x14ac:dyDescent="0.2">
      <c r="B365" s="29" t="s">
        <v>310</v>
      </c>
      <c r="F365" s="14">
        <v>0</v>
      </c>
    </row>
    <row r="366" spans="2:6" ht="14.25" hidden="1" customHeight="1" x14ac:dyDescent="0.2">
      <c r="B366" s="29" t="s">
        <v>311</v>
      </c>
      <c r="F366" s="14">
        <v>0</v>
      </c>
    </row>
    <row r="367" spans="2:6" ht="14.25" hidden="1" customHeight="1" x14ac:dyDescent="0.2">
      <c r="B367" s="29" t="s">
        <v>312</v>
      </c>
      <c r="F367" s="14">
        <v>0</v>
      </c>
    </row>
    <row r="368" spans="2:6" ht="14.25" hidden="1" customHeight="1" x14ac:dyDescent="0.2">
      <c r="B368" s="29" t="s">
        <v>313</v>
      </c>
      <c r="F368" s="14">
        <v>0</v>
      </c>
    </row>
    <row r="369" spans="2:6" ht="14.25" hidden="1" customHeight="1" x14ac:dyDescent="0.2">
      <c r="B369" s="29" t="s">
        <v>314</v>
      </c>
      <c r="F369" s="14">
        <v>0</v>
      </c>
    </row>
    <row r="370" spans="2:6" ht="14.25" hidden="1" customHeight="1" x14ac:dyDescent="0.2">
      <c r="B370" s="29" t="s">
        <v>315</v>
      </c>
      <c r="F370" s="14">
        <v>0</v>
      </c>
    </row>
    <row r="371" spans="2:6" ht="14.25" hidden="1" customHeight="1" x14ac:dyDescent="0.2">
      <c r="B371" s="29" t="s">
        <v>316</v>
      </c>
      <c r="F371" s="14">
        <v>0</v>
      </c>
    </row>
    <row r="372" spans="2:6" ht="14.25" hidden="1" customHeight="1" x14ac:dyDescent="0.2">
      <c r="B372" s="29" t="s">
        <v>317</v>
      </c>
      <c r="F372" s="14">
        <v>0</v>
      </c>
    </row>
    <row r="373" spans="2:6" ht="14.1" hidden="1" customHeight="1" x14ac:dyDescent="0.2">
      <c r="B373" s="29" t="s">
        <v>318</v>
      </c>
      <c r="F373" s="14">
        <v>0</v>
      </c>
    </row>
    <row r="374" spans="2:6" ht="14.25" hidden="1" customHeight="1" x14ac:dyDescent="0.2">
      <c r="B374" s="29" t="s">
        <v>319</v>
      </c>
      <c r="F374" s="14">
        <v>0</v>
      </c>
    </row>
    <row r="375" spans="2:6" ht="14.25" hidden="1" customHeight="1" x14ac:dyDescent="0.2">
      <c r="B375" s="29" t="s">
        <v>320</v>
      </c>
      <c r="F375" s="14">
        <v>0</v>
      </c>
    </row>
    <row r="376" spans="2:6" ht="14.25" hidden="1" customHeight="1" x14ac:dyDescent="0.2">
      <c r="B376" s="29" t="s">
        <v>321</v>
      </c>
      <c r="F376" s="14">
        <v>0</v>
      </c>
    </row>
    <row r="377" spans="2:6" ht="14.25" hidden="1" customHeight="1" x14ac:dyDescent="0.2">
      <c r="B377" s="29" t="s">
        <v>322</v>
      </c>
      <c r="F377" s="14">
        <v>-43499.98</v>
      </c>
    </row>
    <row r="378" spans="2:6" ht="14.25" hidden="1" customHeight="1" x14ac:dyDescent="0.2">
      <c r="B378" s="29" t="s">
        <v>323</v>
      </c>
      <c r="F378" s="14">
        <v>-12000.02</v>
      </c>
    </row>
    <row r="379" spans="2:6" ht="14.25" hidden="1" customHeight="1" x14ac:dyDescent="0.2">
      <c r="B379" s="29" t="s">
        <v>324</v>
      </c>
      <c r="F379" s="14">
        <v>0</v>
      </c>
    </row>
    <row r="380" spans="2:6" ht="14.25" hidden="1" customHeight="1" x14ac:dyDescent="0.2">
      <c r="B380" s="29" t="s">
        <v>325</v>
      </c>
      <c r="F380" s="14">
        <v>0</v>
      </c>
    </row>
    <row r="381" spans="2:6" ht="14.25" hidden="1" customHeight="1" x14ac:dyDescent="0.2">
      <c r="B381" s="29" t="s">
        <v>326</v>
      </c>
      <c r="F381" s="14">
        <v>0</v>
      </c>
    </row>
    <row r="382" spans="2:6" ht="14.25" hidden="1" customHeight="1" x14ac:dyDescent="0.2">
      <c r="B382" s="29" t="s">
        <v>327</v>
      </c>
      <c r="F382" s="14">
        <v>0</v>
      </c>
    </row>
    <row r="383" spans="2:6" ht="14.25" hidden="1" customHeight="1" x14ac:dyDescent="0.2">
      <c r="B383" s="29" t="s">
        <v>328</v>
      </c>
      <c r="F383" s="14">
        <v>0</v>
      </c>
    </row>
    <row r="384" spans="2:6" ht="14.25" hidden="1" customHeight="1" x14ac:dyDescent="0.2">
      <c r="B384" s="29" t="s">
        <v>329</v>
      </c>
      <c r="F384" s="14">
        <v>0</v>
      </c>
    </row>
    <row r="385" spans="2:6" ht="14.25" hidden="1" customHeight="1" x14ac:dyDescent="0.2">
      <c r="B385" s="29" t="s">
        <v>330</v>
      </c>
      <c r="F385" s="14">
        <v>0</v>
      </c>
    </row>
    <row r="386" spans="2:6" ht="14.25" hidden="1" customHeight="1" x14ac:dyDescent="0.2">
      <c r="B386" s="29" t="s">
        <v>331</v>
      </c>
      <c r="F386" s="14">
        <v>0</v>
      </c>
    </row>
    <row r="387" spans="2:6" ht="14.25" hidden="1" customHeight="1" x14ac:dyDescent="0.2">
      <c r="B387" s="29" t="s">
        <v>332</v>
      </c>
      <c r="F387" s="14">
        <v>0</v>
      </c>
    </row>
    <row r="388" spans="2:6" ht="14.25" hidden="1" customHeight="1" x14ac:dyDescent="0.2">
      <c r="B388" s="29" t="s">
        <v>333</v>
      </c>
      <c r="F388" s="14">
        <v>0</v>
      </c>
    </row>
    <row r="389" spans="2:6" ht="14.25" hidden="1" customHeight="1" x14ac:dyDescent="0.2">
      <c r="B389" s="29" t="s">
        <v>283</v>
      </c>
      <c r="F389" s="14">
        <v>0</v>
      </c>
    </row>
    <row r="390" spans="2:6" ht="14.1" hidden="1" customHeight="1" x14ac:dyDescent="0.2">
      <c r="B390" s="29" t="s">
        <v>334</v>
      </c>
      <c r="F390" s="14">
        <v>0</v>
      </c>
    </row>
    <row r="391" spans="2:6" ht="14.25" hidden="1" customHeight="1" x14ac:dyDescent="0.2">
      <c r="B391" s="29" t="s">
        <v>335</v>
      </c>
      <c r="F391" s="14">
        <v>0</v>
      </c>
    </row>
    <row r="392" spans="2:6" ht="14.25" hidden="1" customHeight="1" x14ac:dyDescent="0.2">
      <c r="B392" s="29" t="s">
        <v>336</v>
      </c>
      <c r="F392" s="14">
        <v>0</v>
      </c>
    </row>
    <row r="393" spans="2:6" ht="14.25" hidden="1" customHeight="1" x14ac:dyDescent="0.2">
      <c r="B393" s="29" t="s">
        <v>337</v>
      </c>
      <c r="F393" s="14">
        <v>0</v>
      </c>
    </row>
    <row r="394" spans="2:6" ht="14.25" hidden="1" customHeight="1" x14ac:dyDescent="0.2">
      <c r="B394" s="29" t="s">
        <v>316</v>
      </c>
      <c r="F394" s="14">
        <v>0</v>
      </c>
    </row>
    <row r="395" spans="2:6" ht="14.25" hidden="1" customHeight="1" x14ac:dyDescent="0.2">
      <c r="B395" s="29" t="s">
        <v>338</v>
      </c>
      <c r="F395" s="14">
        <v>0</v>
      </c>
    </row>
    <row r="396" spans="2:6" ht="14.25" hidden="1" customHeight="1" x14ac:dyDescent="0.2">
      <c r="B396" s="29" t="s">
        <v>339</v>
      </c>
      <c r="F396" s="14">
        <v>0</v>
      </c>
    </row>
    <row r="397" spans="2:6" ht="14.25" hidden="1" customHeight="1" x14ac:dyDescent="0.2">
      <c r="B397" s="29" t="s">
        <v>340</v>
      </c>
      <c r="F397" s="14">
        <v>0</v>
      </c>
    </row>
    <row r="398" spans="2:6" ht="14.25" hidden="1" customHeight="1" x14ac:dyDescent="0.2">
      <c r="B398" s="29" t="s">
        <v>341</v>
      </c>
      <c r="F398" s="14">
        <v>0</v>
      </c>
    </row>
    <row r="399" spans="2:6" ht="14.25" hidden="1" customHeight="1" x14ac:dyDescent="0.2">
      <c r="B399" s="29" t="s">
        <v>310</v>
      </c>
      <c r="F399" s="14">
        <v>0</v>
      </c>
    </row>
    <row r="400" spans="2:6" ht="14.25" hidden="1" customHeight="1" x14ac:dyDescent="0.2">
      <c r="B400" s="29" t="s">
        <v>342</v>
      </c>
      <c r="F400" s="14">
        <v>-191670.57</v>
      </c>
    </row>
    <row r="401" spans="2:9" ht="14.25" hidden="1" customHeight="1" x14ac:dyDescent="0.2">
      <c r="B401" s="29" t="s">
        <v>343</v>
      </c>
      <c r="F401" s="14">
        <v>0</v>
      </c>
    </row>
    <row r="402" spans="2:9" ht="14.25" hidden="1" customHeight="1" x14ac:dyDescent="0.2">
      <c r="B402" s="29" t="s">
        <v>344</v>
      </c>
      <c r="F402" s="14">
        <v>0</v>
      </c>
    </row>
    <row r="403" spans="2:9" ht="14.25" hidden="1" customHeight="1" x14ac:dyDescent="0.2">
      <c r="B403" s="29" t="s">
        <v>345</v>
      </c>
      <c r="F403" s="14">
        <v>0</v>
      </c>
    </row>
    <row r="404" spans="2:9" ht="14.25" hidden="1" customHeight="1" x14ac:dyDescent="0.2">
      <c r="B404" s="29" t="s">
        <v>346</v>
      </c>
      <c r="F404" s="14">
        <v>0</v>
      </c>
    </row>
    <row r="405" spans="2:9" ht="14.25" hidden="1" customHeight="1" x14ac:dyDescent="0.2">
      <c r="B405" s="29" t="s">
        <v>347</v>
      </c>
      <c r="F405" s="14">
        <v>0</v>
      </c>
    </row>
    <row r="406" spans="2:9" ht="14.25" hidden="1" customHeight="1" x14ac:dyDescent="0.2">
      <c r="B406" s="29" t="s">
        <v>348</v>
      </c>
      <c r="F406" s="14">
        <v>0</v>
      </c>
    </row>
    <row r="407" spans="2:9" ht="14.25" hidden="1" customHeight="1" x14ac:dyDescent="0.2">
      <c r="B407" s="29" t="s">
        <v>349</v>
      </c>
      <c r="F407" s="14">
        <v>0</v>
      </c>
    </row>
    <row r="408" spans="2:9" ht="14.25" hidden="1" customHeight="1" x14ac:dyDescent="0.2">
      <c r="B408" s="29" t="s">
        <v>350</v>
      </c>
      <c r="F408" s="14">
        <v>0</v>
      </c>
    </row>
    <row r="409" spans="2:9" ht="14.25" hidden="1" customHeight="1" x14ac:dyDescent="0.2">
      <c r="B409" s="29" t="s">
        <v>351</v>
      </c>
      <c r="F409" s="14">
        <v>0</v>
      </c>
    </row>
    <row r="410" spans="2:9" ht="14.25" hidden="1" customHeight="1" x14ac:dyDescent="0.2">
      <c r="B410" s="29" t="s">
        <v>352</v>
      </c>
      <c r="F410" s="14">
        <v>0</v>
      </c>
    </row>
    <row r="411" spans="2:9" ht="14.25" hidden="1" customHeight="1" x14ac:dyDescent="0.2">
      <c r="B411" s="29" t="s">
        <v>300</v>
      </c>
      <c r="F411" s="14">
        <v>0</v>
      </c>
    </row>
    <row r="412" spans="2:9" ht="14.25" hidden="1" customHeight="1" x14ac:dyDescent="0.2">
      <c r="B412" s="29" t="s">
        <v>353</v>
      </c>
      <c r="F412" s="14">
        <v>0</v>
      </c>
    </row>
    <row r="413" spans="2:9" ht="14.25" hidden="1" customHeight="1" x14ac:dyDescent="0.2">
      <c r="B413" s="29" t="s">
        <v>354</v>
      </c>
      <c r="F413" s="14">
        <v>0</v>
      </c>
    </row>
    <row r="414" spans="2:9" ht="14.25" hidden="1" customHeight="1" x14ac:dyDescent="0.2">
      <c r="B414" s="29" t="s">
        <v>355</v>
      </c>
      <c r="F414" s="14">
        <v>0</v>
      </c>
    </row>
    <row r="415" spans="2:9" ht="14.25" hidden="1" customHeight="1" x14ac:dyDescent="0.2">
      <c r="B415" s="29"/>
    </row>
    <row r="416" spans="2:9" ht="14.25" customHeight="1" x14ac:dyDescent="0.2">
      <c r="F416" s="43"/>
      <c r="I416" s="44" t="s">
        <v>356</v>
      </c>
    </row>
    <row r="417" spans="2:9" ht="14.25" customHeight="1" thickBot="1" x14ac:dyDescent="0.25">
      <c r="B417" s="2" t="s">
        <v>357</v>
      </c>
      <c r="F417" s="32">
        <f>F320+F323+F325+F329+F335+F327+F332</f>
        <v>459176735.74000007</v>
      </c>
      <c r="I417" s="45">
        <f>$F$417/DRE!$F$365</f>
        <v>102.50661365014365</v>
      </c>
    </row>
    <row r="418" spans="2:9" ht="14.25" customHeight="1" thickTop="1" x14ac:dyDescent="0.2"/>
    <row r="419" spans="2:9" ht="14.25" customHeight="1" thickBot="1" x14ac:dyDescent="0.25">
      <c r="B419" s="2" t="s">
        <v>358</v>
      </c>
      <c r="F419" s="32">
        <f>F417+F317</f>
        <v>672767925.73000002</v>
      </c>
    </row>
    <row r="420" spans="2:9" ht="14.25" customHeight="1" thickTop="1" x14ac:dyDescent="0.2"/>
    <row r="422" spans="2:9" ht="14.25" customHeight="1" x14ac:dyDescent="0.2">
      <c r="F422" s="46">
        <f>+F332-F212</f>
        <v>0</v>
      </c>
    </row>
    <row r="423" spans="2:9" ht="14.25" customHeight="1" x14ac:dyDescent="0.2">
      <c r="F423" s="46">
        <f>+F419-F222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B89F3-3705-43E4-98FC-5EAE89D8A45C}">
  <sheetPr codeName="Sheet5">
    <pageSetUpPr fitToPage="1"/>
  </sheetPr>
  <dimension ref="A2:Y447"/>
  <sheetViews>
    <sheetView showGridLines="0" view="pageBreakPreview" topLeftCell="A227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49" customWidth="1"/>
    <col min="2" max="2" width="75.28515625" style="47" bestFit="1" customWidth="1"/>
    <col min="3" max="3" width="2.28515625" style="47" customWidth="1"/>
    <col min="4" max="4" width="18.140625" style="56" bestFit="1" customWidth="1"/>
    <col min="5" max="5" width="1.7109375" style="56" customWidth="1"/>
    <col min="6" max="6" width="19.140625" style="58" bestFit="1" customWidth="1"/>
    <col min="7" max="7" width="1.7109375" style="56" customWidth="1"/>
    <col min="8" max="8" width="16.42578125" style="56" bestFit="1" customWidth="1"/>
    <col min="9" max="9" width="2.7109375" style="47" customWidth="1"/>
    <col min="10" max="10" width="1.85546875" style="47" customWidth="1"/>
    <col min="11" max="11" width="10.42578125" style="50" bestFit="1" customWidth="1"/>
    <col min="12" max="12" width="9.5703125" style="50" bestFit="1" customWidth="1"/>
    <col min="13" max="13" width="13.5703125" style="50" bestFit="1" customWidth="1"/>
    <col min="14" max="25" width="9.140625" style="51"/>
    <col min="26" max="16384" width="9.140625" style="47"/>
  </cols>
  <sheetData>
    <row r="2" spans="1:25" ht="18" x14ac:dyDescent="0.25">
      <c r="B2" s="127" t="s">
        <v>0</v>
      </c>
      <c r="C2" s="127"/>
      <c r="D2" s="127"/>
      <c r="E2" s="127"/>
      <c r="F2" s="127"/>
      <c r="G2" s="127"/>
      <c r="H2" s="127"/>
    </row>
    <row r="3" spans="1:25" ht="15" x14ac:dyDescent="0.25">
      <c r="B3" s="128" t="s">
        <v>1</v>
      </c>
      <c r="C3" s="128"/>
      <c r="D3" s="128"/>
      <c r="E3" s="128"/>
      <c r="F3" s="128"/>
      <c r="G3" s="128"/>
      <c r="H3" s="128"/>
    </row>
    <row r="4" spans="1:25" ht="15.75" x14ac:dyDescent="0.25">
      <c r="B4" s="129" t="s">
        <v>2</v>
      </c>
      <c r="C4" s="129"/>
      <c r="D4" s="129"/>
      <c r="E4" s="129"/>
      <c r="F4" s="129"/>
      <c r="G4" s="129"/>
      <c r="H4" s="129"/>
    </row>
    <row r="5" spans="1:25" s="52" customFormat="1" ht="14.25" x14ac:dyDescent="0.2">
      <c r="A5" s="54"/>
      <c r="B5" s="130"/>
      <c r="C5" s="130"/>
      <c r="D5" s="130"/>
      <c r="E5" s="130"/>
      <c r="F5" s="130"/>
      <c r="G5" s="130"/>
      <c r="H5" s="130"/>
      <c r="K5" s="50"/>
      <c r="L5" s="50"/>
      <c r="M5" s="50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s="52" customFormat="1" ht="14.25" x14ac:dyDescent="0.2">
      <c r="A6" s="54"/>
      <c r="B6" s="131" t="s">
        <v>359</v>
      </c>
      <c r="C6" s="131"/>
      <c r="D6" s="131"/>
      <c r="E6" s="131"/>
      <c r="F6" s="131"/>
      <c r="G6" s="131"/>
      <c r="H6" s="131"/>
      <c r="K6" s="50"/>
      <c r="L6" s="50"/>
      <c r="M6" s="50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s="52" customFormat="1" ht="15.75" thickBot="1" x14ac:dyDescent="0.3">
      <c r="A7" s="55"/>
      <c r="B7" s="132" t="s">
        <v>4</v>
      </c>
      <c r="C7" s="132"/>
      <c r="D7" s="132"/>
      <c r="E7" s="132"/>
      <c r="F7" s="132"/>
      <c r="G7" s="132"/>
      <c r="H7" s="132"/>
      <c r="K7" s="50"/>
      <c r="L7" s="50"/>
      <c r="M7" s="50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</row>
    <row r="8" spans="1:25" s="52" customFormat="1" ht="15" x14ac:dyDescent="0.25">
      <c r="A8" s="55"/>
      <c r="D8" s="56"/>
      <c r="E8" s="57"/>
      <c r="F8" s="58"/>
      <c r="G8" s="57"/>
      <c r="H8" s="56"/>
      <c r="K8" s="50"/>
      <c r="L8" s="50"/>
      <c r="M8" s="50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</row>
    <row r="9" spans="1:25" s="52" customFormat="1" ht="26.25" x14ac:dyDescent="0.25">
      <c r="A9" s="54"/>
      <c r="D9" s="59" t="s">
        <v>360</v>
      </c>
      <c r="E9" s="60"/>
      <c r="F9" s="61" t="s">
        <v>361</v>
      </c>
      <c r="G9" s="60"/>
      <c r="H9" s="59" t="s">
        <v>362</v>
      </c>
      <c r="K9" s="50"/>
      <c r="L9" s="50"/>
      <c r="M9" s="50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</row>
    <row r="10" spans="1:25" s="52" customFormat="1" ht="15" x14ac:dyDescent="0.25">
      <c r="A10" s="54" t="s">
        <v>188</v>
      </c>
      <c r="B10" s="62" t="s">
        <v>364</v>
      </c>
      <c r="C10" s="63"/>
      <c r="D10" s="58"/>
      <c r="E10" s="57"/>
      <c r="F10" s="58"/>
      <c r="G10" s="57"/>
      <c r="H10" s="58"/>
      <c r="K10" s="50"/>
      <c r="L10" s="50"/>
      <c r="M10" s="50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</row>
    <row r="11" spans="1:25" s="52" customFormat="1" ht="14.25" x14ac:dyDescent="0.2">
      <c r="A11" s="54"/>
      <c r="B11" s="20" t="s">
        <v>365</v>
      </c>
      <c r="D11" s="65">
        <v>15789808.439999999</v>
      </c>
      <c r="E11" s="66"/>
      <c r="F11" s="65">
        <f t="shared" ref="F11:F117" si="0">H11-D11</f>
        <v>3961610.5700000022</v>
      </c>
      <c r="G11" s="66"/>
      <c r="H11" s="65">
        <v>19751419.010000002</v>
      </c>
      <c r="M11" s="67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</row>
    <row r="12" spans="1:25" s="52" customFormat="1" ht="14.25" hidden="1" x14ac:dyDescent="0.2">
      <c r="A12" s="54"/>
      <c r="B12" s="20" t="s">
        <v>366</v>
      </c>
      <c r="D12" s="65">
        <v>0</v>
      </c>
      <c r="E12" s="66"/>
      <c r="F12" s="65">
        <f t="shared" si="0"/>
        <v>0</v>
      </c>
      <c r="G12" s="66"/>
      <c r="H12" s="65">
        <v>0</v>
      </c>
      <c r="M12" s="67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</row>
    <row r="13" spans="1:25" s="52" customFormat="1" ht="14.25" hidden="1" x14ac:dyDescent="0.2">
      <c r="A13" s="54"/>
      <c r="B13" s="20" t="s">
        <v>367</v>
      </c>
      <c r="D13" s="65">
        <v>0</v>
      </c>
      <c r="E13" s="66"/>
      <c r="F13" s="65">
        <f t="shared" si="0"/>
        <v>0</v>
      </c>
      <c r="G13" s="66"/>
      <c r="H13" s="65">
        <v>0</v>
      </c>
      <c r="M13" s="67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</row>
    <row r="14" spans="1:25" s="52" customFormat="1" ht="14.25" hidden="1" x14ac:dyDescent="0.2">
      <c r="A14" s="54"/>
      <c r="B14" s="20" t="s">
        <v>368</v>
      </c>
      <c r="D14" s="65">
        <v>0</v>
      </c>
      <c r="E14" s="66"/>
      <c r="F14" s="65">
        <f t="shared" si="0"/>
        <v>0</v>
      </c>
      <c r="G14" s="66"/>
      <c r="H14" s="65">
        <v>0</v>
      </c>
      <c r="M14" s="67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</row>
    <row r="15" spans="1:25" s="52" customFormat="1" ht="14.25" hidden="1" x14ac:dyDescent="0.2">
      <c r="A15" s="54"/>
      <c r="B15" s="20" t="s">
        <v>369</v>
      </c>
      <c r="D15" s="65">
        <v>0</v>
      </c>
      <c r="E15" s="66"/>
      <c r="F15" s="65">
        <f t="shared" si="0"/>
        <v>0</v>
      </c>
      <c r="G15" s="66"/>
      <c r="H15" s="65">
        <v>0</v>
      </c>
      <c r="M15" s="67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</row>
    <row r="16" spans="1:25" s="52" customFormat="1" ht="14.25" hidden="1" x14ac:dyDescent="0.2">
      <c r="A16" s="54"/>
      <c r="B16" s="20" t="s">
        <v>95</v>
      </c>
      <c r="D16" s="65">
        <v>0</v>
      </c>
      <c r="E16" s="66"/>
      <c r="F16" s="65">
        <f t="shared" si="0"/>
        <v>0</v>
      </c>
      <c r="G16" s="66"/>
      <c r="H16" s="65">
        <v>0</v>
      </c>
      <c r="M16" s="67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</row>
    <row r="17" spans="1:25" s="52" customFormat="1" ht="14.25" hidden="1" x14ac:dyDescent="0.2">
      <c r="A17" s="54"/>
      <c r="B17" s="20" t="s">
        <v>370</v>
      </c>
      <c r="D17" s="65">
        <v>0</v>
      </c>
      <c r="E17" s="66"/>
      <c r="F17" s="65">
        <f t="shared" si="0"/>
        <v>0</v>
      </c>
      <c r="G17" s="66"/>
      <c r="H17" s="65">
        <v>0</v>
      </c>
      <c r="M17" s="67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</row>
    <row r="18" spans="1:25" s="52" customFormat="1" ht="14.25" hidden="1" x14ac:dyDescent="0.2">
      <c r="A18" s="54"/>
      <c r="B18" s="20" t="s">
        <v>371</v>
      </c>
      <c r="D18" s="65">
        <v>0</v>
      </c>
      <c r="E18" s="66"/>
      <c r="F18" s="65">
        <f t="shared" si="0"/>
        <v>0</v>
      </c>
      <c r="G18" s="66"/>
      <c r="H18" s="65">
        <v>0</v>
      </c>
      <c r="M18" s="67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</row>
    <row r="19" spans="1:25" s="52" customFormat="1" ht="14.25" hidden="1" x14ac:dyDescent="0.2">
      <c r="A19" s="54"/>
      <c r="B19" s="20" t="s">
        <v>372</v>
      </c>
      <c r="D19" s="65">
        <v>0</v>
      </c>
      <c r="E19" s="66"/>
      <c r="F19" s="65">
        <f t="shared" si="0"/>
        <v>0</v>
      </c>
      <c r="G19" s="66"/>
      <c r="H19" s="65">
        <v>0</v>
      </c>
      <c r="M19" s="67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</row>
    <row r="20" spans="1:25" s="52" customFormat="1" ht="14.25" hidden="1" x14ac:dyDescent="0.2">
      <c r="A20" s="54"/>
      <c r="B20" s="20" t="s">
        <v>373</v>
      </c>
      <c r="D20" s="65">
        <v>0</v>
      </c>
      <c r="E20" s="66"/>
      <c r="F20" s="65">
        <f t="shared" si="0"/>
        <v>0</v>
      </c>
      <c r="G20" s="66"/>
      <c r="H20" s="65">
        <v>0</v>
      </c>
      <c r="M20" s="67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</row>
    <row r="21" spans="1:25" s="52" customFormat="1" ht="14.25" hidden="1" x14ac:dyDescent="0.2">
      <c r="A21" s="54"/>
      <c r="B21" s="20" t="s">
        <v>374</v>
      </c>
      <c r="D21" s="65">
        <v>0</v>
      </c>
      <c r="E21" s="66"/>
      <c r="F21" s="65">
        <f t="shared" si="0"/>
        <v>0</v>
      </c>
      <c r="G21" s="66"/>
      <c r="H21" s="65">
        <v>0</v>
      </c>
      <c r="M21" s="67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</row>
    <row r="22" spans="1:25" s="52" customFormat="1" ht="14.25" hidden="1" x14ac:dyDescent="0.2">
      <c r="A22" s="54"/>
      <c r="B22" s="20" t="s">
        <v>375</v>
      </c>
      <c r="D22" s="65">
        <v>0</v>
      </c>
      <c r="E22" s="66"/>
      <c r="F22" s="65">
        <f t="shared" si="0"/>
        <v>0</v>
      </c>
      <c r="G22" s="66"/>
      <c r="H22" s="65">
        <v>0</v>
      </c>
      <c r="M22" s="67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</row>
    <row r="23" spans="1:25" s="52" customFormat="1" ht="14.25" hidden="1" x14ac:dyDescent="0.2">
      <c r="A23" s="54"/>
      <c r="B23" s="20" t="s">
        <v>376</v>
      </c>
      <c r="D23" s="65">
        <v>0</v>
      </c>
      <c r="E23" s="66"/>
      <c r="F23" s="65">
        <f t="shared" si="0"/>
        <v>0</v>
      </c>
      <c r="G23" s="66"/>
      <c r="H23" s="65">
        <v>0</v>
      </c>
      <c r="M23" s="67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1:25" s="52" customFormat="1" ht="14.25" hidden="1" x14ac:dyDescent="0.2">
      <c r="A24" s="54"/>
      <c r="B24" s="20" t="s">
        <v>377</v>
      </c>
      <c r="D24" s="65">
        <v>0</v>
      </c>
      <c r="E24" s="66"/>
      <c r="F24" s="65">
        <f t="shared" si="0"/>
        <v>0</v>
      </c>
      <c r="G24" s="66"/>
      <c r="H24" s="65">
        <v>0</v>
      </c>
      <c r="M24" s="67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</row>
    <row r="25" spans="1:25" s="52" customFormat="1" ht="14.25" hidden="1" x14ac:dyDescent="0.2">
      <c r="A25" s="54"/>
      <c r="B25" s="20" t="s">
        <v>378</v>
      </c>
      <c r="D25" s="65">
        <v>0</v>
      </c>
      <c r="E25" s="66"/>
      <c r="F25" s="65">
        <f t="shared" si="0"/>
        <v>0</v>
      </c>
      <c r="G25" s="66"/>
      <c r="H25" s="65">
        <v>0</v>
      </c>
      <c r="M25" s="67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</row>
    <row r="26" spans="1:25" s="52" customFormat="1" ht="14.25" hidden="1" x14ac:dyDescent="0.2">
      <c r="A26" s="54"/>
      <c r="B26" s="20" t="s">
        <v>379</v>
      </c>
      <c r="D26" s="65">
        <v>0</v>
      </c>
      <c r="E26" s="66"/>
      <c r="F26" s="65">
        <f t="shared" si="0"/>
        <v>0</v>
      </c>
      <c r="G26" s="66"/>
      <c r="H26" s="65">
        <v>0</v>
      </c>
      <c r="M26" s="67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</row>
    <row r="27" spans="1:25" s="52" customFormat="1" ht="14.25" hidden="1" x14ac:dyDescent="0.2">
      <c r="A27" s="54"/>
      <c r="B27" s="20" t="s">
        <v>380</v>
      </c>
      <c r="D27" s="65">
        <v>0</v>
      </c>
      <c r="E27" s="66"/>
      <c r="F27" s="65">
        <f t="shared" si="0"/>
        <v>0</v>
      </c>
      <c r="G27" s="66"/>
      <c r="H27" s="65">
        <v>0</v>
      </c>
      <c r="M27" s="67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</row>
    <row r="28" spans="1:25" s="52" customFormat="1" ht="14.25" hidden="1" x14ac:dyDescent="0.2">
      <c r="A28" s="54"/>
      <c r="B28" s="20" t="s">
        <v>381</v>
      </c>
      <c r="D28" s="65">
        <v>0</v>
      </c>
      <c r="E28" s="66"/>
      <c r="F28" s="65">
        <f t="shared" si="0"/>
        <v>0</v>
      </c>
      <c r="G28" s="66"/>
      <c r="H28" s="65">
        <v>0</v>
      </c>
      <c r="M28" s="67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</row>
    <row r="29" spans="1:25" s="52" customFormat="1" ht="14.25" hidden="1" x14ac:dyDescent="0.2">
      <c r="A29" s="54"/>
      <c r="B29" s="20" t="s">
        <v>382</v>
      </c>
      <c r="D29" s="65">
        <v>0</v>
      </c>
      <c r="E29" s="66"/>
      <c r="F29" s="65">
        <f t="shared" si="0"/>
        <v>0</v>
      </c>
      <c r="G29" s="66"/>
      <c r="H29" s="65">
        <v>0</v>
      </c>
      <c r="M29" s="67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</row>
    <row r="30" spans="1:25" s="52" customFormat="1" ht="14.25" hidden="1" x14ac:dyDescent="0.2">
      <c r="A30" s="54"/>
      <c r="B30" s="20" t="s">
        <v>383</v>
      </c>
      <c r="D30" s="65">
        <v>0</v>
      </c>
      <c r="E30" s="66"/>
      <c r="F30" s="65">
        <f t="shared" si="0"/>
        <v>0</v>
      </c>
      <c r="G30" s="66"/>
      <c r="H30" s="65">
        <v>0</v>
      </c>
      <c r="M30" s="67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</row>
    <row r="31" spans="1:25" s="52" customFormat="1" ht="14.25" hidden="1" x14ac:dyDescent="0.2">
      <c r="A31" s="54"/>
      <c r="B31" s="20" t="s">
        <v>384</v>
      </c>
      <c r="D31" s="65">
        <v>0</v>
      </c>
      <c r="E31" s="66"/>
      <c r="F31" s="65">
        <f t="shared" si="0"/>
        <v>0</v>
      </c>
      <c r="G31" s="66"/>
      <c r="H31" s="65">
        <v>0</v>
      </c>
      <c r="M31" s="67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</row>
    <row r="32" spans="1:25" s="52" customFormat="1" ht="14.25" hidden="1" x14ac:dyDescent="0.2">
      <c r="A32" s="54"/>
      <c r="B32" s="20" t="s">
        <v>385</v>
      </c>
      <c r="D32" s="65">
        <v>0</v>
      </c>
      <c r="E32" s="66"/>
      <c r="F32" s="65">
        <f t="shared" si="0"/>
        <v>0</v>
      </c>
      <c r="G32" s="66"/>
      <c r="H32" s="65">
        <v>0</v>
      </c>
      <c r="M32" s="67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</row>
    <row r="33" spans="1:25" s="52" customFormat="1" ht="14.25" hidden="1" x14ac:dyDescent="0.2">
      <c r="A33" s="54"/>
      <c r="B33" s="20" t="s">
        <v>386</v>
      </c>
      <c r="D33" s="65">
        <v>0</v>
      </c>
      <c r="E33" s="66"/>
      <c r="F33" s="65">
        <f t="shared" si="0"/>
        <v>0</v>
      </c>
      <c r="G33" s="66"/>
      <c r="H33" s="65">
        <v>0</v>
      </c>
      <c r="M33" s="67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</row>
    <row r="34" spans="1:25" s="52" customFormat="1" ht="14.25" hidden="1" x14ac:dyDescent="0.2">
      <c r="A34" s="54"/>
      <c r="B34" s="20" t="s">
        <v>387</v>
      </c>
      <c r="D34" s="65">
        <v>0</v>
      </c>
      <c r="E34" s="66"/>
      <c r="F34" s="65">
        <f>H34-D34</f>
        <v>0</v>
      </c>
      <c r="G34" s="66"/>
      <c r="H34" s="65">
        <v>0</v>
      </c>
      <c r="M34" s="67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</row>
    <row r="35" spans="1:25" s="52" customFormat="1" ht="14.25" hidden="1" x14ac:dyDescent="0.2">
      <c r="A35" s="54"/>
      <c r="B35" s="20" t="s">
        <v>388</v>
      </c>
      <c r="D35" s="65">
        <v>0</v>
      </c>
      <c r="E35" s="66"/>
      <c r="F35" s="65">
        <f t="shared" si="0"/>
        <v>0</v>
      </c>
      <c r="G35" s="66"/>
      <c r="H35" s="65">
        <v>0</v>
      </c>
      <c r="M35" s="67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</row>
    <row r="36" spans="1:25" s="52" customFormat="1" ht="14.25" hidden="1" x14ac:dyDescent="0.2">
      <c r="A36" s="54"/>
      <c r="B36" s="20" t="s">
        <v>389</v>
      </c>
      <c r="D36" s="65">
        <v>0</v>
      </c>
      <c r="E36" s="66"/>
      <c r="F36" s="65">
        <f t="shared" si="0"/>
        <v>0</v>
      </c>
      <c r="G36" s="66"/>
      <c r="H36" s="65">
        <v>0</v>
      </c>
      <c r="M36" s="67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</row>
    <row r="37" spans="1:25" s="52" customFormat="1" ht="14.25" hidden="1" x14ac:dyDescent="0.2">
      <c r="A37" s="54"/>
      <c r="B37" s="20" t="s">
        <v>390</v>
      </c>
      <c r="D37" s="65">
        <v>0</v>
      </c>
      <c r="E37" s="66"/>
      <c r="F37" s="65">
        <f t="shared" si="0"/>
        <v>0</v>
      </c>
      <c r="G37" s="66"/>
      <c r="H37" s="65">
        <v>0</v>
      </c>
      <c r="M37" s="67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</row>
    <row r="38" spans="1:25" s="52" customFormat="1" ht="14.25" hidden="1" x14ac:dyDescent="0.2">
      <c r="A38" s="54"/>
      <c r="B38" s="20" t="s">
        <v>391</v>
      </c>
      <c r="D38" s="65">
        <v>0</v>
      </c>
      <c r="E38" s="66"/>
      <c r="F38" s="65">
        <f t="shared" si="0"/>
        <v>0</v>
      </c>
      <c r="G38" s="66"/>
      <c r="H38" s="65">
        <v>0</v>
      </c>
      <c r="M38" s="67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</row>
    <row r="39" spans="1:25" s="52" customFormat="1" ht="14.25" hidden="1" x14ac:dyDescent="0.2">
      <c r="A39" s="54"/>
      <c r="B39" s="20" t="s">
        <v>392</v>
      </c>
      <c r="D39" s="65">
        <v>0</v>
      </c>
      <c r="E39" s="66"/>
      <c r="F39" s="65">
        <f t="shared" si="0"/>
        <v>0</v>
      </c>
      <c r="G39" s="66"/>
      <c r="H39" s="65">
        <v>0</v>
      </c>
      <c r="M39" s="67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</row>
    <row r="40" spans="1:25" s="52" customFormat="1" ht="14.25" hidden="1" x14ac:dyDescent="0.2">
      <c r="A40" s="54"/>
      <c r="B40" s="20" t="s">
        <v>393</v>
      </c>
      <c r="D40" s="65">
        <v>0</v>
      </c>
      <c r="E40" s="66"/>
      <c r="F40" s="65">
        <f t="shared" si="0"/>
        <v>0</v>
      </c>
      <c r="G40" s="66"/>
      <c r="H40" s="65">
        <v>0</v>
      </c>
      <c r="M40" s="67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</row>
    <row r="41" spans="1:25" s="52" customFormat="1" ht="14.25" hidden="1" x14ac:dyDescent="0.2">
      <c r="A41" s="54"/>
      <c r="B41" s="20" t="s">
        <v>394</v>
      </c>
      <c r="D41" s="65">
        <v>0</v>
      </c>
      <c r="E41" s="66"/>
      <c r="F41" s="65">
        <f t="shared" si="0"/>
        <v>0</v>
      </c>
      <c r="G41" s="66"/>
      <c r="H41" s="65">
        <v>0</v>
      </c>
      <c r="M41" s="67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</row>
    <row r="42" spans="1:25" s="52" customFormat="1" ht="14.25" hidden="1" x14ac:dyDescent="0.2">
      <c r="A42" s="54"/>
      <c r="B42" s="20" t="s">
        <v>395</v>
      </c>
      <c r="D42" s="65">
        <v>0</v>
      </c>
      <c r="E42" s="66"/>
      <c r="F42" s="65">
        <f t="shared" si="0"/>
        <v>0</v>
      </c>
      <c r="G42" s="66"/>
      <c r="H42" s="65">
        <v>0</v>
      </c>
      <c r="M42" s="67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</row>
    <row r="43" spans="1:25" s="52" customFormat="1" ht="14.25" hidden="1" x14ac:dyDescent="0.2">
      <c r="A43" s="54"/>
      <c r="B43" s="20" t="s">
        <v>396</v>
      </c>
      <c r="D43" s="65">
        <v>0</v>
      </c>
      <c r="E43" s="66"/>
      <c r="F43" s="65">
        <f t="shared" si="0"/>
        <v>0</v>
      </c>
      <c r="G43" s="66"/>
      <c r="H43" s="65">
        <v>0</v>
      </c>
      <c r="M43" s="67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</row>
    <row r="44" spans="1:25" s="52" customFormat="1" ht="14.25" hidden="1" x14ac:dyDescent="0.2">
      <c r="A44" s="54"/>
      <c r="B44" s="20" t="s">
        <v>397</v>
      </c>
      <c r="D44" s="65">
        <v>0</v>
      </c>
      <c r="E44" s="66"/>
      <c r="F44" s="65">
        <f t="shared" si="0"/>
        <v>0</v>
      </c>
      <c r="G44" s="66"/>
      <c r="H44" s="65">
        <v>0</v>
      </c>
      <c r="M44" s="67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</row>
    <row r="45" spans="1:25" s="52" customFormat="1" ht="14.25" hidden="1" x14ac:dyDescent="0.2">
      <c r="A45" s="54"/>
      <c r="B45" s="20" t="s">
        <v>378</v>
      </c>
      <c r="D45" s="65">
        <v>0</v>
      </c>
      <c r="E45" s="66"/>
      <c r="F45" s="65">
        <f t="shared" si="0"/>
        <v>0</v>
      </c>
      <c r="G45" s="66"/>
      <c r="H45" s="65">
        <v>0</v>
      </c>
      <c r="M45" s="67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</row>
    <row r="46" spans="1:25" s="52" customFormat="1" ht="14.25" hidden="1" x14ac:dyDescent="0.2">
      <c r="A46" s="54"/>
      <c r="B46" s="20" t="s">
        <v>384</v>
      </c>
      <c r="D46" s="65">
        <v>0</v>
      </c>
      <c r="E46" s="66"/>
      <c r="F46" s="65">
        <f t="shared" si="0"/>
        <v>0</v>
      </c>
      <c r="G46" s="66"/>
      <c r="H46" s="65">
        <v>0</v>
      </c>
      <c r="M46" s="67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</row>
    <row r="47" spans="1:25" s="52" customFormat="1" ht="14.25" hidden="1" x14ac:dyDescent="0.2">
      <c r="A47" s="54"/>
      <c r="B47" s="20" t="s">
        <v>398</v>
      </c>
      <c r="D47" s="65">
        <v>0</v>
      </c>
      <c r="E47" s="66"/>
      <c r="F47" s="65">
        <f t="shared" si="0"/>
        <v>0</v>
      </c>
      <c r="G47" s="66"/>
      <c r="H47" s="65">
        <v>0</v>
      </c>
      <c r="M47" s="67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</row>
    <row r="48" spans="1:25" s="52" customFormat="1" ht="14.25" hidden="1" x14ac:dyDescent="0.2">
      <c r="A48" s="54"/>
      <c r="B48" s="20" t="s">
        <v>399</v>
      </c>
      <c r="D48" s="65">
        <v>0</v>
      </c>
      <c r="E48" s="66"/>
      <c r="F48" s="65">
        <f t="shared" si="0"/>
        <v>0</v>
      </c>
      <c r="G48" s="66"/>
      <c r="H48" s="65">
        <v>0</v>
      </c>
      <c r="M48" s="67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</row>
    <row r="49" spans="1:25" s="52" customFormat="1" ht="14.25" hidden="1" x14ac:dyDescent="0.2">
      <c r="A49" s="54"/>
      <c r="B49" s="20" t="s">
        <v>400</v>
      </c>
      <c r="D49" s="65">
        <v>0</v>
      </c>
      <c r="E49" s="66"/>
      <c r="F49" s="65">
        <f t="shared" si="0"/>
        <v>0</v>
      </c>
      <c r="G49" s="66"/>
      <c r="H49" s="65">
        <v>0</v>
      </c>
      <c r="M49" s="67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s="52" customFormat="1" ht="14.25" hidden="1" x14ac:dyDescent="0.2">
      <c r="A50" s="54"/>
      <c r="B50" s="20" t="s">
        <v>401</v>
      </c>
      <c r="D50" s="65">
        <v>0</v>
      </c>
      <c r="E50" s="66"/>
      <c r="F50" s="65">
        <f>H50-D50</f>
        <v>0</v>
      </c>
      <c r="G50" s="66"/>
      <c r="H50" s="65">
        <v>0</v>
      </c>
      <c r="M50" s="67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</row>
    <row r="51" spans="1:25" s="52" customFormat="1" ht="14.25" hidden="1" x14ac:dyDescent="0.2">
      <c r="A51" s="54"/>
      <c r="B51" s="20" t="s">
        <v>402</v>
      </c>
      <c r="D51" s="65">
        <v>0</v>
      </c>
      <c r="E51" s="66"/>
      <c r="F51" s="65">
        <f t="shared" si="0"/>
        <v>0</v>
      </c>
      <c r="G51" s="66"/>
      <c r="H51" s="65">
        <v>0</v>
      </c>
      <c r="M51" s="67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</row>
    <row r="52" spans="1:25" s="52" customFormat="1" ht="14.25" hidden="1" x14ac:dyDescent="0.2">
      <c r="A52" s="54"/>
      <c r="B52" s="20" t="s">
        <v>404</v>
      </c>
      <c r="D52" s="65">
        <v>0</v>
      </c>
      <c r="E52" s="66"/>
      <c r="F52" s="65">
        <f t="shared" si="0"/>
        <v>0</v>
      </c>
      <c r="G52" s="66"/>
      <c r="H52" s="65">
        <v>0</v>
      </c>
      <c r="M52" s="67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</row>
    <row r="53" spans="1:25" s="52" customFormat="1" ht="14.25" hidden="1" x14ac:dyDescent="0.2">
      <c r="A53" s="54"/>
      <c r="B53" s="20" t="s">
        <v>405</v>
      </c>
      <c r="D53" s="65">
        <v>0</v>
      </c>
      <c r="E53" s="66"/>
      <c r="F53" s="65">
        <f t="shared" si="0"/>
        <v>0</v>
      </c>
      <c r="G53" s="66"/>
      <c r="H53" s="65">
        <v>0</v>
      </c>
      <c r="M53" s="67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</row>
    <row r="54" spans="1:25" s="52" customFormat="1" ht="14.25" hidden="1" x14ac:dyDescent="0.2">
      <c r="A54" s="54"/>
      <c r="B54" s="20" t="s">
        <v>406</v>
      </c>
      <c r="D54" s="65">
        <v>0</v>
      </c>
      <c r="E54" s="66"/>
      <c r="F54" s="65">
        <f t="shared" si="0"/>
        <v>0</v>
      </c>
      <c r="G54" s="66"/>
      <c r="H54" s="65">
        <v>0</v>
      </c>
      <c r="M54" s="67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</row>
    <row r="55" spans="1:25" s="52" customFormat="1" ht="14.25" hidden="1" x14ac:dyDescent="0.2">
      <c r="A55" s="54"/>
      <c r="B55" s="20" t="s">
        <v>407</v>
      </c>
      <c r="D55" s="65">
        <v>0</v>
      </c>
      <c r="E55" s="66"/>
      <c r="F55" s="65">
        <f t="shared" si="0"/>
        <v>0</v>
      </c>
      <c r="G55" s="66"/>
      <c r="H55" s="65">
        <v>0</v>
      </c>
      <c r="M55" s="67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</row>
    <row r="56" spans="1:25" s="52" customFormat="1" ht="14.25" hidden="1" x14ac:dyDescent="0.2">
      <c r="A56" s="54"/>
      <c r="B56" s="20" t="s">
        <v>408</v>
      </c>
      <c r="D56" s="65">
        <v>0</v>
      </c>
      <c r="E56" s="66"/>
      <c r="F56" s="65">
        <f t="shared" si="0"/>
        <v>0</v>
      </c>
      <c r="G56" s="66"/>
      <c r="H56" s="65">
        <v>0</v>
      </c>
      <c r="M56" s="67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</row>
    <row r="57" spans="1:25" s="52" customFormat="1" ht="14.25" hidden="1" x14ac:dyDescent="0.2">
      <c r="A57" s="54"/>
      <c r="B57" s="20" t="s">
        <v>410</v>
      </c>
      <c r="D57" s="65">
        <v>0</v>
      </c>
      <c r="E57" s="66"/>
      <c r="F57" s="65">
        <f t="shared" si="0"/>
        <v>0</v>
      </c>
      <c r="G57" s="66"/>
      <c r="H57" s="65">
        <v>0</v>
      </c>
      <c r="M57" s="67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</row>
    <row r="58" spans="1:25" s="52" customFormat="1" ht="14.25" x14ac:dyDescent="0.2">
      <c r="A58" s="54"/>
      <c r="B58" s="20" t="s">
        <v>411</v>
      </c>
      <c r="D58" s="65">
        <v>20.73</v>
      </c>
      <c r="E58" s="66"/>
      <c r="F58" s="65">
        <f t="shared" si="0"/>
        <v>0</v>
      </c>
      <c r="G58" s="66"/>
      <c r="H58" s="65">
        <v>20.73</v>
      </c>
      <c r="M58" s="67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</row>
    <row r="59" spans="1:25" s="52" customFormat="1" ht="14.25" hidden="1" x14ac:dyDescent="0.2">
      <c r="A59" s="54"/>
      <c r="B59" s="20" t="s">
        <v>412</v>
      </c>
      <c r="D59" s="65">
        <v>0</v>
      </c>
      <c r="E59" s="66"/>
      <c r="F59" s="65">
        <f t="shared" si="0"/>
        <v>0</v>
      </c>
      <c r="G59" s="66"/>
      <c r="H59" s="65">
        <v>0</v>
      </c>
      <c r="M59" s="67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</row>
    <row r="60" spans="1:25" s="52" customFormat="1" ht="14.25" hidden="1" x14ac:dyDescent="0.2">
      <c r="A60" s="54"/>
      <c r="B60" s="20" t="s">
        <v>413</v>
      </c>
      <c r="D60" s="65">
        <v>0</v>
      </c>
      <c r="E60" s="66"/>
      <c r="F60" s="65">
        <f t="shared" si="0"/>
        <v>0</v>
      </c>
      <c r="G60" s="66"/>
      <c r="H60" s="65">
        <v>0</v>
      </c>
      <c r="M60" s="67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</row>
    <row r="61" spans="1:25" s="52" customFormat="1" ht="14.25" hidden="1" x14ac:dyDescent="0.2">
      <c r="A61" s="54"/>
      <c r="B61" s="20" t="s">
        <v>414</v>
      </c>
      <c r="D61" s="65">
        <v>0</v>
      </c>
      <c r="E61" s="66"/>
      <c r="F61" s="65">
        <f t="shared" si="0"/>
        <v>0</v>
      </c>
      <c r="G61" s="66"/>
      <c r="H61" s="65">
        <v>0</v>
      </c>
      <c r="M61" s="67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</row>
    <row r="62" spans="1:25" s="52" customFormat="1" ht="14.25" hidden="1" x14ac:dyDescent="0.2">
      <c r="A62" s="54"/>
      <c r="B62" s="20" t="s">
        <v>415</v>
      </c>
      <c r="D62" s="65">
        <v>0</v>
      </c>
      <c r="E62" s="66"/>
      <c r="F62" s="65">
        <f t="shared" si="0"/>
        <v>0</v>
      </c>
      <c r="G62" s="66"/>
      <c r="H62" s="65">
        <v>0</v>
      </c>
      <c r="M62" s="67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</row>
    <row r="63" spans="1:25" s="52" customFormat="1" ht="14.25" hidden="1" x14ac:dyDescent="0.2">
      <c r="A63" s="54"/>
      <c r="B63" s="20" t="s">
        <v>416</v>
      </c>
      <c r="D63" s="65">
        <v>0</v>
      </c>
      <c r="E63" s="66"/>
      <c r="F63" s="65">
        <f t="shared" si="0"/>
        <v>0</v>
      </c>
      <c r="G63" s="66"/>
      <c r="H63" s="65">
        <v>0</v>
      </c>
      <c r="M63" s="50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</row>
    <row r="64" spans="1:25" s="52" customFormat="1" ht="14.25" hidden="1" x14ac:dyDescent="0.2">
      <c r="A64" s="69"/>
      <c r="B64" s="20" t="s">
        <v>416</v>
      </c>
      <c r="D64" s="65">
        <v>0</v>
      </c>
      <c r="E64" s="66"/>
      <c r="F64" s="65">
        <f>H64-D64</f>
        <v>0</v>
      </c>
      <c r="G64" s="66"/>
      <c r="H64" s="65">
        <v>0</v>
      </c>
      <c r="M64" s="50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</row>
    <row r="65" spans="1:25" s="52" customFormat="1" ht="14.25" hidden="1" x14ac:dyDescent="0.2">
      <c r="A65" s="54"/>
      <c r="B65" s="20" t="s">
        <v>417</v>
      </c>
      <c r="D65" s="65">
        <v>0</v>
      </c>
      <c r="E65" s="66"/>
      <c r="F65" s="65">
        <f>H65-D65</f>
        <v>0</v>
      </c>
      <c r="G65" s="66"/>
      <c r="H65" s="65">
        <v>0</v>
      </c>
      <c r="M65" s="50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</row>
    <row r="66" spans="1:25" s="52" customFormat="1" ht="14.25" hidden="1" x14ac:dyDescent="0.2">
      <c r="A66" s="54"/>
      <c r="B66" s="20" t="s">
        <v>418</v>
      </c>
      <c r="D66" s="65">
        <v>0</v>
      </c>
      <c r="E66" s="66"/>
      <c r="F66" s="65">
        <f t="shared" si="0"/>
        <v>0</v>
      </c>
      <c r="G66" s="66"/>
      <c r="H66" s="65">
        <v>0</v>
      </c>
      <c r="M66" s="67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</row>
    <row r="67" spans="1:25" s="52" customFormat="1" ht="14.25" hidden="1" x14ac:dyDescent="0.2">
      <c r="A67" s="54"/>
      <c r="B67" s="20" t="s">
        <v>420</v>
      </c>
      <c r="D67" s="65">
        <v>0</v>
      </c>
      <c r="E67" s="66"/>
      <c r="F67" s="65">
        <f t="shared" si="0"/>
        <v>0</v>
      </c>
      <c r="G67" s="66"/>
      <c r="H67" s="65">
        <v>0</v>
      </c>
      <c r="M67" s="67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</row>
    <row r="68" spans="1:25" s="52" customFormat="1" ht="14.25" hidden="1" x14ac:dyDescent="0.2">
      <c r="A68" s="54"/>
      <c r="B68" s="20" t="s">
        <v>421</v>
      </c>
      <c r="D68" s="65">
        <v>0</v>
      </c>
      <c r="E68" s="66"/>
      <c r="F68" s="65">
        <f t="shared" si="0"/>
        <v>0</v>
      </c>
      <c r="G68" s="66"/>
      <c r="H68" s="65">
        <v>0</v>
      </c>
      <c r="M68" s="67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</row>
    <row r="69" spans="1:25" s="52" customFormat="1" ht="14.25" hidden="1" x14ac:dyDescent="0.2">
      <c r="A69" s="54"/>
      <c r="B69" s="20" t="s">
        <v>422</v>
      </c>
      <c r="D69" s="65">
        <v>0</v>
      </c>
      <c r="E69" s="66"/>
      <c r="F69" s="65">
        <f t="shared" si="0"/>
        <v>0</v>
      </c>
      <c r="G69" s="66"/>
      <c r="H69" s="65">
        <v>0</v>
      </c>
      <c r="M69" s="67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</row>
    <row r="70" spans="1:25" s="52" customFormat="1" ht="14.25" hidden="1" x14ac:dyDescent="0.2">
      <c r="A70" s="54"/>
      <c r="B70" s="20" t="s">
        <v>423</v>
      </c>
      <c r="D70" s="65">
        <v>0</v>
      </c>
      <c r="E70" s="66"/>
      <c r="F70" s="65">
        <f t="shared" si="0"/>
        <v>0</v>
      </c>
      <c r="G70" s="66"/>
      <c r="H70" s="65">
        <v>0</v>
      </c>
      <c r="M70" s="67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</row>
    <row r="71" spans="1:25" s="52" customFormat="1" ht="14.25" hidden="1" x14ac:dyDescent="0.2">
      <c r="A71" s="54"/>
      <c r="B71" s="20" t="s">
        <v>424</v>
      </c>
      <c r="D71" s="65">
        <v>0</v>
      </c>
      <c r="E71" s="66"/>
      <c r="F71" s="65">
        <f t="shared" si="0"/>
        <v>0</v>
      </c>
      <c r="G71" s="66"/>
      <c r="H71" s="65">
        <v>0</v>
      </c>
      <c r="M71" s="67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</row>
    <row r="72" spans="1:25" s="52" customFormat="1" ht="14.25" hidden="1" x14ac:dyDescent="0.2">
      <c r="A72" s="54"/>
      <c r="B72" s="20" t="s">
        <v>425</v>
      </c>
      <c r="D72" s="65">
        <v>0</v>
      </c>
      <c r="E72" s="66"/>
      <c r="F72" s="65">
        <f t="shared" si="0"/>
        <v>0</v>
      </c>
      <c r="G72" s="66"/>
      <c r="H72" s="65">
        <v>0</v>
      </c>
      <c r="M72" s="67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</row>
    <row r="73" spans="1:25" s="52" customFormat="1" ht="14.25" hidden="1" x14ac:dyDescent="0.2">
      <c r="A73" s="54"/>
      <c r="B73" s="20" t="s">
        <v>426</v>
      </c>
      <c r="D73" s="65">
        <v>0</v>
      </c>
      <c r="E73" s="66"/>
      <c r="F73" s="65">
        <f t="shared" si="0"/>
        <v>0</v>
      </c>
      <c r="G73" s="66"/>
      <c r="H73" s="65">
        <v>0</v>
      </c>
      <c r="M73" s="67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</row>
    <row r="74" spans="1:25" s="52" customFormat="1" ht="14.25" hidden="1" x14ac:dyDescent="0.2">
      <c r="A74" s="54"/>
      <c r="B74" s="20" t="s">
        <v>427</v>
      </c>
      <c r="D74" s="65">
        <v>0</v>
      </c>
      <c r="E74" s="66"/>
      <c r="F74" s="65">
        <f t="shared" si="0"/>
        <v>0</v>
      </c>
      <c r="G74" s="66"/>
      <c r="H74" s="65">
        <v>0</v>
      </c>
      <c r="M74" s="67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</row>
    <row r="75" spans="1:25" s="52" customFormat="1" ht="14.25" hidden="1" x14ac:dyDescent="0.2">
      <c r="A75" s="54"/>
      <c r="B75" s="20" t="s">
        <v>428</v>
      </c>
      <c r="D75" s="65">
        <v>0</v>
      </c>
      <c r="E75" s="66"/>
      <c r="F75" s="65">
        <f t="shared" si="0"/>
        <v>0</v>
      </c>
      <c r="G75" s="66"/>
      <c r="H75" s="65">
        <v>0</v>
      </c>
      <c r="M75" s="67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</row>
    <row r="76" spans="1:25" s="52" customFormat="1" ht="14.25" hidden="1" x14ac:dyDescent="0.2">
      <c r="A76" s="54"/>
      <c r="B76" s="20" t="s">
        <v>429</v>
      </c>
      <c r="D76" s="65">
        <v>0</v>
      </c>
      <c r="E76" s="66"/>
      <c r="F76" s="65">
        <f t="shared" si="0"/>
        <v>0</v>
      </c>
      <c r="G76" s="66"/>
      <c r="H76" s="65">
        <v>0</v>
      </c>
      <c r="M76" s="67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</row>
    <row r="77" spans="1:25" s="52" customFormat="1" ht="14.25" hidden="1" x14ac:dyDescent="0.2">
      <c r="A77" s="54"/>
      <c r="B77" s="20" t="s">
        <v>430</v>
      </c>
      <c r="D77" s="65">
        <v>0</v>
      </c>
      <c r="E77" s="66"/>
      <c r="F77" s="65">
        <f>H77-D77</f>
        <v>0</v>
      </c>
      <c r="G77" s="66"/>
      <c r="H77" s="65">
        <v>0</v>
      </c>
      <c r="M77" s="50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</row>
    <row r="78" spans="1:25" s="52" customFormat="1" ht="14.25" hidden="1" x14ac:dyDescent="0.2">
      <c r="A78" s="54"/>
      <c r="B78" s="20" t="s">
        <v>431</v>
      </c>
      <c r="D78" s="65">
        <v>0</v>
      </c>
      <c r="E78" s="66"/>
      <c r="F78" s="65">
        <f t="shared" si="0"/>
        <v>0</v>
      </c>
      <c r="G78" s="66"/>
      <c r="H78" s="65">
        <v>0</v>
      </c>
      <c r="M78" s="50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</row>
    <row r="79" spans="1:25" s="52" customFormat="1" ht="14.25" hidden="1" x14ac:dyDescent="0.2">
      <c r="A79" s="54"/>
      <c r="B79" s="20" t="s">
        <v>432</v>
      </c>
      <c r="D79" s="65">
        <v>0</v>
      </c>
      <c r="E79" s="66"/>
      <c r="F79" s="65">
        <f t="shared" si="0"/>
        <v>0</v>
      </c>
      <c r="G79" s="66"/>
      <c r="H79" s="65">
        <v>0</v>
      </c>
      <c r="M79" s="50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</row>
    <row r="80" spans="1:25" s="52" customFormat="1" ht="14.25" x14ac:dyDescent="0.2">
      <c r="A80" s="54"/>
      <c r="B80" s="20" t="s">
        <v>433</v>
      </c>
      <c r="D80" s="65">
        <v>-281757.39</v>
      </c>
      <c r="E80" s="66"/>
      <c r="F80" s="65">
        <f>H80-D80</f>
        <v>0</v>
      </c>
      <c r="G80" s="66"/>
      <c r="H80" s="65">
        <v>-281757.39</v>
      </c>
      <c r="M80" s="50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</row>
    <row r="81" spans="1:25" s="52" customFormat="1" ht="14.25" hidden="1" x14ac:dyDescent="0.2">
      <c r="A81" s="54"/>
      <c r="B81" s="20" t="s">
        <v>434</v>
      </c>
      <c r="D81" s="65">
        <v>0</v>
      </c>
      <c r="E81" s="66"/>
      <c r="F81" s="65">
        <f t="shared" si="0"/>
        <v>0</v>
      </c>
      <c r="G81" s="66"/>
      <c r="H81" s="65">
        <v>0</v>
      </c>
      <c r="M81" s="67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</row>
    <row r="82" spans="1:25" s="52" customFormat="1" ht="14.25" hidden="1" x14ac:dyDescent="0.2">
      <c r="A82" s="54"/>
      <c r="B82" s="20" t="s">
        <v>434</v>
      </c>
      <c r="D82" s="65">
        <v>0</v>
      </c>
      <c r="E82" s="66"/>
      <c r="F82" s="65">
        <f t="shared" si="0"/>
        <v>0</v>
      </c>
      <c r="G82" s="66"/>
      <c r="H82" s="65">
        <v>0</v>
      </c>
      <c r="M82" s="67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</row>
    <row r="83" spans="1:25" s="52" customFormat="1" ht="14.25" hidden="1" x14ac:dyDescent="0.2">
      <c r="A83" s="54"/>
      <c r="B83" s="20" t="s">
        <v>434</v>
      </c>
      <c r="D83" s="65">
        <v>0</v>
      </c>
      <c r="E83" s="66"/>
      <c r="F83" s="65">
        <f t="shared" si="0"/>
        <v>0</v>
      </c>
      <c r="G83" s="66"/>
      <c r="H83" s="65">
        <v>0</v>
      </c>
      <c r="M83" s="67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</row>
    <row r="84" spans="1:25" s="52" customFormat="1" ht="14.25" hidden="1" x14ac:dyDescent="0.2">
      <c r="A84" s="54"/>
      <c r="B84" s="20" t="s">
        <v>435</v>
      </c>
      <c r="D84" s="65">
        <v>0</v>
      </c>
      <c r="E84" s="66"/>
      <c r="F84" s="65">
        <f t="shared" si="0"/>
        <v>0</v>
      </c>
      <c r="G84" s="66"/>
      <c r="H84" s="65">
        <v>0</v>
      </c>
      <c r="M84" s="67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</row>
    <row r="85" spans="1:25" s="52" customFormat="1" ht="14.25" hidden="1" x14ac:dyDescent="0.2">
      <c r="A85" s="54"/>
      <c r="B85" s="20" t="s">
        <v>100</v>
      </c>
      <c r="D85" s="65">
        <v>0</v>
      </c>
      <c r="E85" s="66"/>
      <c r="F85" s="65">
        <f t="shared" si="0"/>
        <v>0</v>
      </c>
      <c r="G85" s="66"/>
      <c r="H85" s="65">
        <v>0</v>
      </c>
      <c r="M85" s="67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</row>
    <row r="86" spans="1:25" ht="14.25" hidden="1" x14ac:dyDescent="0.2">
      <c r="A86" s="54"/>
      <c r="B86" s="20" t="s">
        <v>436</v>
      </c>
      <c r="C86" s="52"/>
      <c r="D86" s="65">
        <v>0</v>
      </c>
      <c r="E86" s="66"/>
      <c r="F86" s="65">
        <f t="shared" si="0"/>
        <v>0</v>
      </c>
      <c r="H86" s="56">
        <v>0</v>
      </c>
    </row>
    <row r="87" spans="1:25" ht="14.25" hidden="1" x14ac:dyDescent="0.2">
      <c r="A87" s="54"/>
      <c r="B87" s="20" t="s">
        <v>437</v>
      </c>
      <c r="C87" s="52"/>
      <c r="D87" s="65">
        <v>0</v>
      </c>
      <c r="E87" s="66"/>
      <c r="F87" s="65">
        <f t="shared" si="0"/>
        <v>0</v>
      </c>
      <c r="H87" s="56">
        <v>0</v>
      </c>
    </row>
    <row r="88" spans="1:25" ht="14.25" hidden="1" x14ac:dyDescent="0.2">
      <c r="A88" s="54"/>
      <c r="B88" s="20" t="s">
        <v>438</v>
      </c>
      <c r="C88" s="52"/>
      <c r="D88" s="65">
        <v>0</v>
      </c>
      <c r="E88" s="66"/>
      <c r="F88" s="65">
        <f t="shared" si="0"/>
        <v>0</v>
      </c>
      <c r="H88" s="56">
        <v>0</v>
      </c>
    </row>
    <row r="89" spans="1:25" ht="14.25" hidden="1" x14ac:dyDescent="0.2">
      <c r="A89" s="54"/>
      <c r="B89" s="20" t="s">
        <v>439</v>
      </c>
      <c r="C89" s="52"/>
      <c r="D89" s="65">
        <v>0</v>
      </c>
      <c r="E89" s="66"/>
      <c r="F89" s="65">
        <f>H89-D89</f>
        <v>0</v>
      </c>
      <c r="H89" s="56">
        <v>0</v>
      </c>
    </row>
    <row r="90" spans="1:25" ht="14.25" hidden="1" x14ac:dyDescent="0.2">
      <c r="A90" s="54"/>
      <c r="B90" s="20" t="s">
        <v>440</v>
      </c>
      <c r="C90" s="52"/>
      <c r="D90" s="65">
        <v>0</v>
      </c>
      <c r="E90" s="66"/>
      <c r="F90" s="65">
        <f>H90-D90</f>
        <v>0</v>
      </c>
      <c r="H90" s="56">
        <v>0</v>
      </c>
    </row>
    <row r="91" spans="1:25" ht="14.25" hidden="1" x14ac:dyDescent="0.2">
      <c r="A91" s="54"/>
      <c r="B91" s="20" t="s">
        <v>441</v>
      </c>
      <c r="C91" s="52"/>
      <c r="D91" s="65">
        <v>0</v>
      </c>
      <c r="E91" s="66"/>
      <c r="F91" s="65">
        <f t="shared" si="0"/>
        <v>0</v>
      </c>
      <c r="H91" s="56">
        <v>0</v>
      </c>
    </row>
    <row r="92" spans="1:25" s="73" customFormat="1" ht="14.25" hidden="1" x14ac:dyDescent="0.2">
      <c r="A92" s="54"/>
      <c r="B92" s="20" t="s">
        <v>442</v>
      </c>
      <c r="C92" s="71"/>
      <c r="D92" s="14">
        <v>0</v>
      </c>
      <c r="E92" s="72"/>
      <c r="F92" s="65">
        <f t="shared" si="0"/>
        <v>0</v>
      </c>
      <c r="G92" s="58"/>
      <c r="H92" s="58">
        <v>0</v>
      </c>
      <c r="K92" s="74"/>
      <c r="L92" s="74"/>
      <c r="M92" s="74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</row>
    <row r="93" spans="1:25" s="73" customFormat="1" ht="14.25" hidden="1" x14ac:dyDescent="0.2">
      <c r="A93" s="54"/>
      <c r="B93" s="20" t="s">
        <v>443</v>
      </c>
      <c r="C93" s="71"/>
      <c r="D93" s="14">
        <v>0</v>
      </c>
      <c r="E93" s="72"/>
      <c r="F93" s="65">
        <f t="shared" si="0"/>
        <v>0</v>
      </c>
      <c r="G93" s="58"/>
      <c r="H93" s="58">
        <v>0</v>
      </c>
      <c r="K93" s="74"/>
      <c r="L93" s="74"/>
      <c r="M93" s="74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</row>
    <row r="94" spans="1:25" s="73" customFormat="1" ht="14.25" x14ac:dyDescent="0.2">
      <c r="A94" s="54"/>
      <c r="B94" s="20" t="s">
        <v>444</v>
      </c>
      <c r="C94" s="71"/>
      <c r="D94" s="14">
        <v>-473567.19</v>
      </c>
      <c r="E94" s="72"/>
      <c r="F94" s="65">
        <f t="shared" si="0"/>
        <v>-397252.25999999995</v>
      </c>
      <c r="G94" s="58"/>
      <c r="H94" s="58">
        <v>-870819.45</v>
      </c>
      <c r="K94" s="74"/>
      <c r="L94" s="74"/>
      <c r="M94" s="74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</row>
    <row r="95" spans="1:25" s="73" customFormat="1" ht="14.25" hidden="1" x14ac:dyDescent="0.2">
      <c r="A95" s="54"/>
      <c r="B95" s="20" t="s">
        <v>445</v>
      </c>
      <c r="C95" s="71"/>
      <c r="D95" s="14">
        <v>0</v>
      </c>
      <c r="E95" s="72"/>
      <c r="F95" s="65">
        <f t="shared" si="0"/>
        <v>0</v>
      </c>
      <c r="G95" s="58"/>
      <c r="H95" s="58">
        <v>0</v>
      </c>
      <c r="K95" s="74"/>
      <c r="L95" s="74"/>
      <c r="M95" s="74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</row>
    <row r="96" spans="1:25" s="52" customFormat="1" ht="14.25" hidden="1" x14ac:dyDescent="0.2">
      <c r="A96" s="54"/>
      <c r="B96" s="20" t="s">
        <v>446</v>
      </c>
      <c r="D96" s="65">
        <v>0</v>
      </c>
      <c r="E96" s="66"/>
      <c r="F96" s="65">
        <f t="shared" si="0"/>
        <v>0</v>
      </c>
      <c r="G96" s="66"/>
      <c r="H96" s="65">
        <v>0</v>
      </c>
      <c r="M96" s="50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</row>
    <row r="97" spans="1:25" s="52" customFormat="1" ht="14.25" hidden="1" x14ac:dyDescent="0.2">
      <c r="A97" s="54"/>
      <c r="B97" s="20" t="s">
        <v>447</v>
      </c>
      <c r="D97" s="65">
        <v>0</v>
      </c>
      <c r="E97" s="66"/>
      <c r="F97" s="65">
        <f t="shared" si="0"/>
        <v>0</v>
      </c>
      <c r="G97" s="66"/>
      <c r="H97" s="65">
        <v>0</v>
      </c>
      <c r="M97" s="50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</row>
    <row r="98" spans="1:25" s="52" customFormat="1" ht="14.25" hidden="1" x14ac:dyDescent="0.2">
      <c r="A98" s="54"/>
      <c r="B98" s="20" t="s">
        <v>448</v>
      </c>
      <c r="D98" s="65">
        <v>0</v>
      </c>
      <c r="E98" s="66"/>
      <c r="F98" s="65">
        <f t="shared" si="0"/>
        <v>0</v>
      </c>
      <c r="G98" s="66"/>
      <c r="H98" s="65">
        <v>0</v>
      </c>
      <c r="M98" s="50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</row>
    <row r="99" spans="1:25" s="52" customFormat="1" ht="14.25" hidden="1" x14ac:dyDescent="0.2">
      <c r="A99" s="54"/>
      <c r="B99" s="20" t="s">
        <v>449</v>
      </c>
      <c r="D99" s="65">
        <v>0</v>
      </c>
      <c r="E99" s="66"/>
      <c r="F99" s="65">
        <f t="shared" si="0"/>
        <v>0</v>
      </c>
      <c r="G99" s="66"/>
      <c r="H99" s="65">
        <v>0</v>
      </c>
      <c r="M99" s="50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</row>
    <row r="100" spans="1:25" s="52" customFormat="1" ht="14.25" hidden="1" x14ac:dyDescent="0.2">
      <c r="A100" s="54"/>
      <c r="B100" s="20" t="s">
        <v>450</v>
      </c>
      <c r="D100" s="65">
        <v>0</v>
      </c>
      <c r="E100" s="66"/>
      <c r="F100" s="65">
        <f t="shared" si="0"/>
        <v>0</v>
      </c>
      <c r="G100" s="66"/>
      <c r="H100" s="65">
        <v>0</v>
      </c>
      <c r="M100" s="50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</row>
    <row r="101" spans="1:25" s="52" customFormat="1" ht="14.25" hidden="1" x14ac:dyDescent="0.2">
      <c r="A101" s="54"/>
      <c r="B101" s="20" t="s">
        <v>451</v>
      </c>
      <c r="D101" s="65">
        <v>0</v>
      </c>
      <c r="E101" s="66"/>
      <c r="F101" s="65">
        <f t="shared" si="0"/>
        <v>0</v>
      </c>
      <c r="G101" s="66"/>
      <c r="H101" s="65">
        <v>0</v>
      </c>
      <c r="M101" s="50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</row>
    <row r="102" spans="1:25" s="52" customFormat="1" ht="14.25" hidden="1" x14ac:dyDescent="0.2">
      <c r="A102" s="54"/>
      <c r="B102" s="20" t="s">
        <v>452</v>
      </c>
      <c r="D102" s="65">
        <v>0</v>
      </c>
      <c r="E102" s="66"/>
      <c r="F102" s="65">
        <f t="shared" si="0"/>
        <v>0</v>
      </c>
      <c r="G102" s="66"/>
      <c r="H102" s="65">
        <v>0</v>
      </c>
      <c r="M102" s="50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</row>
    <row r="103" spans="1:25" s="52" customFormat="1" ht="14.25" hidden="1" x14ac:dyDescent="0.2">
      <c r="A103" s="54"/>
      <c r="B103" s="20" t="s">
        <v>453</v>
      </c>
      <c r="D103" s="65">
        <v>0</v>
      </c>
      <c r="E103" s="66"/>
      <c r="F103" s="65">
        <f t="shared" si="0"/>
        <v>0</v>
      </c>
      <c r="G103" s="66"/>
      <c r="H103" s="65">
        <v>0</v>
      </c>
      <c r="M103" s="50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</row>
    <row r="104" spans="1:25" s="52" customFormat="1" ht="14.25" hidden="1" x14ac:dyDescent="0.2">
      <c r="A104" s="54"/>
      <c r="B104" s="20" t="s">
        <v>454</v>
      </c>
      <c r="D104" s="65">
        <v>0</v>
      </c>
      <c r="E104" s="66"/>
      <c r="F104" s="65">
        <f t="shared" si="0"/>
        <v>0</v>
      </c>
      <c r="G104" s="66"/>
      <c r="H104" s="65">
        <v>0</v>
      </c>
      <c r="M104" s="50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</row>
    <row r="105" spans="1:25" s="52" customFormat="1" ht="14.25" hidden="1" x14ac:dyDescent="0.2">
      <c r="A105" s="54"/>
      <c r="B105" s="20" t="s">
        <v>455</v>
      </c>
      <c r="D105" s="65">
        <v>0</v>
      </c>
      <c r="E105" s="66"/>
      <c r="F105" s="65">
        <f t="shared" si="0"/>
        <v>0</v>
      </c>
      <c r="G105" s="66"/>
      <c r="H105" s="65">
        <v>0</v>
      </c>
      <c r="M105" s="50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</row>
    <row r="106" spans="1:25" s="52" customFormat="1" ht="14.25" hidden="1" x14ac:dyDescent="0.2">
      <c r="A106" s="54"/>
      <c r="B106" s="20" t="s">
        <v>456</v>
      </c>
      <c r="D106" s="65">
        <v>0</v>
      </c>
      <c r="E106" s="66"/>
      <c r="F106" s="65">
        <f t="shared" si="0"/>
        <v>0</v>
      </c>
      <c r="G106" s="66"/>
      <c r="H106" s="65">
        <v>0</v>
      </c>
      <c r="M106" s="50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</row>
    <row r="107" spans="1:25" s="52" customFormat="1" ht="14.25" hidden="1" x14ac:dyDescent="0.2">
      <c r="A107" s="54"/>
      <c r="B107" s="20" t="s">
        <v>458</v>
      </c>
      <c r="D107" s="65">
        <v>0</v>
      </c>
      <c r="E107" s="66"/>
      <c r="F107" s="65">
        <f t="shared" si="0"/>
        <v>0</v>
      </c>
      <c r="G107" s="66"/>
      <c r="H107" s="65">
        <v>0</v>
      </c>
      <c r="M107" s="50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</row>
    <row r="108" spans="1:25" s="52" customFormat="1" ht="14.25" hidden="1" x14ac:dyDescent="0.2">
      <c r="A108" s="54"/>
      <c r="B108" s="20" t="s">
        <v>459</v>
      </c>
      <c r="D108" s="65">
        <v>0</v>
      </c>
      <c r="E108" s="66"/>
      <c r="F108" s="65">
        <f t="shared" si="0"/>
        <v>0</v>
      </c>
      <c r="G108" s="66"/>
      <c r="H108" s="65">
        <v>0</v>
      </c>
      <c r="M108" s="50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</row>
    <row r="109" spans="1:25" s="52" customFormat="1" ht="14.25" hidden="1" x14ac:dyDescent="0.2">
      <c r="A109" s="54"/>
      <c r="B109" s="20" t="s">
        <v>460</v>
      </c>
      <c r="D109" s="65">
        <v>0</v>
      </c>
      <c r="E109" s="66"/>
      <c r="F109" s="65">
        <f t="shared" si="0"/>
        <v>0</v>
      </c>
      <c r="G109" s="66"/>
      <c r="H109" s="65">
        <v>0</v>
      </c>
      <c r="M109" s="50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</row>
    <row r="110" spans="1:25" s="52" customFormat="1" ht="14.25" hidden="1" x14ac:dyDescent="0.2">
      <c r="A110" s="54"/>
      <c r="B110" s="20" t="s">
        <v>461</v>
      </c>
      <c r="D110" s="65">
        <v>0</v>
      </c>
      <c r="E110" s="66"/>
      <c r="F110" s="65">
        <f t="shared" si="0"/>
        <v>0</v>
      </c>
      <c r="G110" s="66"/>
      <c r="H110" s="65">
        <v>0</v>
      </c>
      <c r="M110" s="50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</row>
    <row r="111" spans="1:25" s="52" customFormat="1" ht="14.25" hidden="1" x14ac:dyDescent="0.2">
      <c r="A111" s="54"/>
      <c r="B111" s="20" t="s">
        <v>148</v>
      </c>
      <c r="D111" s="65">
        <v>0</v>
      </c>
      <c r="E111" s="66"/>
      <c r="F111" s="65">
        <f t="shared" si="0"/>
        <v>0</v>
      </c>
      <c r="G111" s="66"/>
      <c r="H111" s="65">
        <v>0</v>
      </c>
      <c r="M111" s="50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</row>
    <row r="112" spans="1:25" s="52" customFormat="1" ht="14.25" hidden="1" x14ac:dyDescent="0.2">
      <c r="A112" s="54"/>
      <c r="B112" s="20" t="s">
        <v>462</v>
      </c>
      <c r="D112" s="65">
        <v>0</v>
      </c>
      <c r="E112" s="66"/>
      <c r="F112" s="65">
        <f t="shared" si="0"/>
        <v>0</v>
      </c>
      <c r="G112" s="66"/>
      <c r="H112" s="65">
        <v>0</v>
      </c>
      <c r="M112" s="50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</row>
    <row r="113" spans="1:25" s="52" customFormat="1" ht="14.25" hidden="1" x14ac:dyDescent="0.2">
      <c r="A113" s="54"/>
      <c r="B113" s="20" t="s">
        <v>147</v>
      </c>
      <c r="D113" s="65">
        <v>0</v>
      </c>
      <c r="E113" s="66"/>
      <c r="F113" s="65">
        <f t="shared" si="0"/>
        <v>0</v>
      </c>
      <c r="G113" s="66"/>
      <c r="H113" s="65">
        <v>0</v>
      </c>
      <c r="M113" s="50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</row>
    <row r="114" spans="1:25" s="52" customFormat="1" ht="14.25" hidden="1" x14ac:dyDescent="0.2">
      <c r="A114" s="54" t="s">
        <v>188</v>
      </c>
      <c r="B114" s="20"/>
      <c r="D114" s="77">
        <f>SUM(D11:D113)</f>
        <v>15034504.59</v>
      </c>
      <c r="E114" s="66"/>
      <c r="F114" s="77">
        <f t="shared" si="0"/>
        <v>3564358.3100000024</v>
      </c>
      <c r="G114" s="66"/>
      <c r="H114" s="77">
        <f>SUM(H11:H113)</f>
        <v>18598862.900000002</v>
      </c>
      <c r="M114" s="50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</row>
    <row r="115" spans="1:25" s="52" customFormat="1" ht="14.25" hidden="1" x14ac:dyDescent="0.2">
      <c r="A115" s="54"/>
      <c r="B115" s="20" t="s">
        <v>147</v>
      </c>
      <c r="D115" s="65">
        <v>0</v>
      </c>
      <c r="E115" s="66"/>
      <c r="F115" s="65">
        <f t="shared" si="0"/>
        <v>0</v>
      </c>
      <c r="G115" s="66"/>
      <c r="H115" s="65">
        <v>0</v>
      </c>
      <c r="M115" s="67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</row>
    <row r="116" spans="1:25" s="52" customFormat="1" ht="14.25" hidden="1" x14ac:dyDescent="0.2">
      <c r="A116" s="54"/>
      <c r="B116" s="20" t="s">
        <v>147</v>
      </c>
      <c r="D116" s="65">
        <v>0</v>
      </c>
      <c r="E116" s="66"/>
      <c r="F116" s="65">
        <f t="shared" si="0"/>
        <v>0</v>
      </c>
      <c r="G116" s="66"/>
      <c r="H116" s="65">
        <v>0</v>
      </c>
      <c r="M116" s="67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</row>
    <row r="117" spans="1:25" s="52" customFormat="1" ht="14.25" hidden="1" x14ac:dyDescent="0.2">
      <c r="A117" s="54"/>
      <c r="B117" s="20" t="s">
        <v>147</v>
      </c>
      <c r="D117" s="78">
        <v>0</v>
      </c>
      <c r="E117" s="66"/>
      <c r="F117" s="78">
        <f t="shared" si="0"/>
        <v>0</v>
      </c>
      <c r="G117" s="66"/>
      <c r="H117" s="78">
        <v>0</v>
      </c>
      <c r="M117" s="67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</row>
    <row r="118" spans="1:25" s="52" customFormat="1" ht="14.25" x14ac:dyDescent="0.2">
      <c r="A118" s="54"/>
      <c r="B118" s="20"/>
      <c r="D118" s="78"/>
      <c r="E118" s="66"/>
      <c r="F118" s="78"/>
      <c r="G118" s="66"/>
      <c r="H118" s="78"/>
      <c r="M118" s="67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</row>
    <row r="119" spans="1:25" s="52" customFormat="1" ht="15" x14ac:dyDescent="0.25">
      <c r="A119" s="55" t="s">
        <v>188</v>
      </c>
      <c r="B119" s="62" t="s">
        <v>464</v>
      </c>
      <c r="C119" s="63"/>
      <c r="D119" s="79">
        <f>SUM(D114:D117)</f>
        <v>15034504.59</v>
      </c>
      <c r="E119" s="80"/>
      <c r="F119" s="79">
        <f>SUM(F114:F117)</f>
        <v>3564358.3100000024</v>
      </c>
      <c r="G119" s="80"/>
      <c r="H119" s="79">
        <f>SUM(H114:H117)</f>
        <v>18598862.900000002</v>
      </c>
      <c r="M119" s="50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</row>
    <row r="120" spans="1:25" s="52" customFormat="1" ht="14.25" x14ac:dyDescent="0.2">
      <c r="A120" s="54"/>
      <c r="B120" s="71"/>
      <c r="D120" s="65"/>
      <c r="E120" s="66"/>
      <c r="F120" s="65"/>
      <c r="G120" s="66"/>
      <c r="H120" s="65"/>
      <c r="M120" s="67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</row>
    <row r="121" spans="1:25" s="52" customFormat="1" ht="14.25" x14ac:dyDescent="0.2">
      <c r="A121" s="54" t="s">
        <v>188</v>
      </c>
      <c r="B121" s="81" t="s">
        <v>465</v>
      </c>
      <c r="D121" s="65"/>
      <c r="E121" s="66"/>
      <c r="F121" s="65"/>
      <c r="G121" s="66"/>
      <c r="H121" s="65"/>
      <c r="M121" s="67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</row>
    <row r="122" spans="1:25" s="52" customFormat="1" ht="14.25" hidden="1" x14ac:dyDescent="0.2">
      <c r="A122" s="54"/>
      <c r="B122" s="20" t="s">
        <v>466</v>
      </c>
      <c r="D122" s="65">
        <v>0</v>
      </c>
      <c r="E122" s="66"/>
      <c r="F122" s="65">
        <f>H122-D122</f>
        <v>0</v>
      </c>
      <c r="G122" s="66"/>
      <c r="H122" s="65">
        <v>0</v>
      </c>
      <c r="M122" s="67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</row>
    <row r="123" spans="1:25" s="52" customFormat="1" ht="14.25" hidden="1" x14ac:dyDescent="0.2">
      <c r="A123" s="54"/>
      <c r="B123" s="20" t="s">
        <v>467</v>
      </c>
      <c r="D123" s="65">
        <v>0</v>
      </c>
      <c r="E123" s="66"/>
      <c r="F123" s="65">
        <f>H123-D123</f>
        <v>0</v>
      </c>
      <c r="G123" s="66"/>
      <c r="H123" s="65">
        <v>0</v>
      </c>
      <c r="M123" s="67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</row>
    <row r="124" spans="1:25" s="52" customFormat="1" ht="14.25" hidden="1" x14ac:dyDescent="0.2">
      <c r="A124" s="54"/>
      <c r="B124" s="20" t="s">
        <v>468</v>
      </c>
      <c r="D124" s="65">
        <v>0</v>
      </c>
      <c r="E124" s="66"/>
      <c r="F124" s="65">
        <f>H124-D124</f>
        <v>0</v>
      </c>
      <c r="G124" s="66"/>
      <c r="H124" s="65">
        <v>0</v>
      </c>
      <c r="M124" s="67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</row>
    <row r="125" spans="1:25" s="52" customFormat="1" ht="14.25" hidden="1" x14ac:dyDescent="0.2">
      <c r="A125" s="54"/>
      <c r="B125" s="20" t="s">
        <v>469</v>
      </c>
      <c r="D125" s="65">
        <v>0</v>
      </c>
      <c r="E125" s="66"/>
      <c r="F125" s="65">
        <f t="shared" ref="F125:F159" si="1">H125-D125</f>
        <v>0</v>
      </c>
      <c r="G125" s="66"/>
      <c r="H125" s="65">
        <v>0</v>
      </c>
      <c r="M125" s="67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</row>
    <row r="126" spans="1:25" s="52" customFormat="1" ht="14.25" hidden="1" x14ac:dyDescent="0.2">
      <c r="A126" s="54"/>
      <c r="B126" s="20" t="s">
        <v>470</v>
      </c>
      <c r="D126" s="65">
        <v>0</v>
      </c>
      <c r="E126" s="66"/>
      <c r="F126" s="65">
        <f t="shared" si="1"/>
        <v>0</v>
      </c>
      <c r="G126" s="66"/>
      <c r="H126" s="65">
        <v>0</v>
      </c>
      <c r="M126" s="67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</row>
    <row r="127" spans="1:25" s="52" customFormat="1" ht="14.25" x14ac:dyDescent="0.2">
      <c r="A127" s="54"/>
      <c r="B127" s="20" t="s">
        <v>471</v>
      </c>
      <c r="D127" s="65">
        <v>666061.06000000006</v>
      </c>
      <c r="E127" s="66"/>
      <c r="F127" s="65">
        <f t="shared" si="1"/>
        <v>0.46999999997206032</v>
      </c>
      <c r="G127" s="66"/>
      <c r="H127" s="65">
        <v>666061.53</v>
      </c>
      <c r="M127" s="67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</row>
    <row r="128" spans="1:25" s="52" customFormat="1" ht="14.25" hidden="1" x14ac:dyDescent="0.2">
      <c r="A128" s="54"/>
      <c r="B128" s="20" t="s">
        <v>472</v>
      </c>
      <c r="D128" s="65">
        <v>0</v>
      </c>
      <c r="E128" s="66"/>
      <c r="F128" s="65">
        <f t="shared" si="1"/>
        <v>0</v>
      </c>
      <c r="G128" s="66"/>
      <c r="H128" s="65">
        <v>0</v>
      </c>
      <c r="M128" s="67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</row>
    <row r="129" spans="1:25" ht="14.25" hidden="1" x14ac:dyDescent="0.2">
      <c r="A129" s="54"/>
      <c r="B129" s="20" t="s">
        <v>473</v>
      </c>
      <c r="D129" s="56">
        <v>0</v>
      </c>
      <c r="F129" s="65">
        <f t="shared" si="1"/>
        <v>0</v>
      </c>
      <c r="H129" s="56">
        <v>0</v>
      </c>
    </row>
    <row r="130" spans="1:25" ht="14.25" hidden="1" x14ac:dyDescent="0.2">
      <c r="A130" s="54"/>
      <c r="B130" s="20" t="s">
        <v>474</v>
      </c>
      <c r="D130" s="56">
        <v>0</v>
      </c>
      <c r="F130" s="65">
        <f t="shared" si="1"/>
        <v>0</v>
      </c>
      <c r="H130" s="56">
        <v>0</v>
      </c>
    </row>
    <row r="131" spans="1:25" s="52" customFormat="1" ht="14.25" hidden="1" x14ac:dyDescent="0.2">
      <c r="A131" s="54"/>
      <c r="B131" s="20" t="s">
        <v>475</v>
      </c>
      <c r="D131" s="65">
        <v>0</v>
      </c>
      <c r="E131" s="66"/>
      <c r="F131" s="65">
        <f t="shared" si="1"/>
        <v>0</v>
      </c>
      <c r="G131" s="66"/>
      <c r="H131" s="65">
        <v>0</v>
      </c>
      <c r="M131" s="67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</row>
    <row r="132" spans="1:25" s="52" customFormat="1" ht="14.25" hidden="1" x14ac:dyDescent="0.2">
      <c r="A132" s="54"/>
      <c r="B132" s="20" t="s">
        <v>476</v>
      </c>
      <c r="D132" s="65">
        <v>0</v>
      </c>
      <c r="E132" s="66"/>
      <c r="F132" s="65">
        <f t="shared" si="1"/>
        <v>0</v>
      </c>
      <c r="G132" s="66"/>
      <c r="H132" s="65">
        <v>0</v>
      </c>
      <c r="M132" s="67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</row>
    <row r="133" spans="1:25" s="52" customFormat="1" ht="14.25" hidden="1" x14ac:dyDescent="0.2">
      <c r="A133" s="54"/>
      <c r="B133" s="20" t="s">
        <v>477</v>
      </c>
      <c r="D133" s="65">
        <v>0</v>
      </c>
      <c r="E133" s="66"/>
      <c r="F133" s="65">
        <f t="shared" si="1"/>
        <v>0</v>
      </c>
      <c r="G133" s="66"/>
      <c r="H133" s="65">
        <v>0</v>
      </c>
      <c r="M133" s="67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</row>
    <row r="134" spans="1:25" s="52" customFormat="1" ht="14.25" hidden="1" x14ac:dyDescent="0.2">
      <c r="A134" s="54"/>
      <c r="B134" s="20" t="s">
        <v>479</v>
      </c>
      <c r="D134" s="65">
        <v>0</v>
      </c>
      <c r="E134" s="66"/>
      <c r="F134" s="65">
        <f t="shared" si="1"/>
        <v>0</v>
      </c>
      <c r="G134" s="66"/>
      <c r="H134" s="65">
        <v>0</v>
      </c>
      <c r="M134" s="67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</row>
    <row r="135" spans="1:25" s="52" customFormat="1" ht="14.25" hidden="1" x14ac:dyDescent="0.2">
      <c r="A135" s="54"/>
      <c r="B135" s="20" t="s">
        <v>480</v>
      </c>
      <c r="D135" s="65">
        <v>0</v>
      </c>
      <c r="E135" s="66"/>
      <c r="F135" s="65">
        <f t="shared" si="1"/>
        <v>0</v>
      </c>
      <c r="G135" s="66"/>
      <c r="H135" s="65">
        <v>0</v>
      </c>
      <c r="M135" s="50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</row>
    <row r="136" spans="1:25" s="52" customFormat="1" ht="14.25" hidden="1" x14ac:dyDescent="0.2">
      <c r="A136" s="54"/>
      <c r="B136" s="20" t="s">
        <v>481</v>
      </c>
      <c r="D136" s="65">
        <v>0</v>
      </c>
      <c r="E136" s="66"/>
      <c r="F136" s="65">
        <f t="shared" si="1"/>
        <v>0</v>
      </c>
      <c r="G136" s="66"/>
      <c r="H136" s="65">
        <v>0</v>
      </c>
      <c r="M136" s="50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</row>
    <row r="137" spans="1:25" ht="14.25" hidden="1" x14ac:dyDescent="0.2">
      <c r="A137" s="54"/>
      <c r="B137" s="20" t="s">
        <v>482</v>
      </c>
      <c r="D137" s="56">
        <v>0</v>
      </c>
      <c r="F137" s="65">
        <f t="shared" si="1"/>
        <v>0</v>
      </c>
      <c r="H137" s="56">
        <v>0</v>
      </c>
    </row>
    <row r="138" spans="1:25" ht="14.25" hidden="1" x14ac:dyDescent="0.2">
      <c r="A138" s="54"/>
      <c r="B138" s="20" t="s">
        <v>483</v>
      </c>
      <c r="D138" s="56">
        <v>0</v>
      </c>
      <c r="F138" s="65">
        <f t="shared" si="1"/>
        <v>0</v>
      </c>
      <c r="H138" s="56">
        <v>0</v>
      </c>
    </row>
    <row r="139" spans="1:25" ht="14.25" hidden="1" x14ac:dyDescent="0.2">
      <c r="A139" s="54"/>
      <c r="B139" s="20" t="s">
        <v>484</v>
      </c>
      <c r="D139" s="56">
        <v>0</v>
      </c>
      <c r="F139" s="65">
        <f t="shared" si="1"/>
        <v>0</v>
      </c>
      <c r="H139" s="56">
        <v>0</v>
      </c>
    </row>
    <row r="140" spans="1:25" ht="14.25" hidden="1" x14ac:dyDescent="0.2">
      <c r="A140" s="54"/>
      <c r="B140" s="20" t="s">
        <v>485</v>
      </c>
      <c r="D140" s="56">
        <v>0</v>
      </c>
      <c r="F140" s="65">
        <f t="shared" si="1"/>
        <v>0</v>
      </c>
      <c r="H140" s="56">
        <v>0</v>
      </c>
    </row>
    <row r="141" spans="1:25" s="52" customFormat="1" ht="14.25" hidden="1" x14ac:dyDescent="0.2">
      <c r="A141" s="54"/>
      <c r="B141" s="20" t="s">
        <v>486</v>
      </c>
      <c r="D141" s="65">
        <v>0</v>
      </c>
      <c r="E141" s="66"/>
      <c r="F141" s="65">
        <f>H141-D141</f>
        <v>0</v>
      </c>
      <c r="G141" s="66"/>
      <c r="H141" s="65">
        <v>0</v>
      </c>
      <c r="M141" s="50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</row>
    <row r="142" spans="1:25" ht="14.25" x14ac:dyDescent="0.2">
      <c r="A142" s="54" t="s">
        <v>188</v>
      </c>
      <c r="B142" s="20"/>
      <c r="D142" s="82">
        <f>SUM(D122:D141)</f>
        <v>666061.06000000006</v>
      </c>
      <c r="F142" s="77">
        <f>H142-D142</f>
        <v>0.46999999997206032</v>
      </c>
      <c r="H142" s="82">
        <f>SUM(H122:H141)</f>
        <v>666061.53</v>
      </c>
    </row>
    <row r="143" spans="1:25" ht="14.25" hidden="1" x14ac:dyDescent="0.2">
      <c r="A143" s="54"/>
      <c r="B143" s="20"/>
      <c r="F143" s="65"/>
    </row>
    <row r="144" spans="1:25" ht="14.25" hidden="1" x14ac:dyDescent="0.2">
      <c r="A144" s="54"/>
      <c r="B144" s="20" t="s">
        <v>487</v>
      </c>
      <c r="D144" s="56">
        <v>0</v>
      </c>
      <c r="F144" s="65">
        <f t="shared" si="1"/>
        <v>0</v>
      </c>
      <c r="H144" s="56">
        <v>0</v>
      </c>
    </row>
    <row r="145" spans="1:25" ht="14.25" hidden="1" x14ac:dyDescent="0.2">
      <c r="A145" s="54"/>
      <c r="B145" s="20" t="s">
        <v>50</v>
      </c>
      <c r="D145" s="56">
        <v>0</v>
      </c>
      <c r="F145" s="65">
        <f t="shared" si="1"/>
        <v>0</v>
      </c>
      <c r="H145" s="56">
        <v>0</v>
      </c>
    </row>
    <row r="146" spans="1:25" ht="14.25" hidden="1" x14ac:dyDescent="0.2">
      <c r="A146" s="54"/>
      <c r="B146" s="20" t="s">
        <v>488</v>
      </c>
      <c r="D146" s="56">
        <v>0</v>
      </c>
      <c r="F146" s="65">
        <f t="shared" si="1"/>
        <v>0</v>
      </c>
      <c r="H146" s="56">
        <v>0</v>
      </c>
    </row>
    <row r="147" spans="1:25" ht="14.25" hidden="1" x14ac:dyDescent="0.2">
      <c r="A147" s="54"/>
      <c r="B147" s="20" t="s">
        <v>489</v>
      </c>
      <c r="D147" s="56">
        <v>0</v>
      </c>
      <c r="F147" s="65">
        <f t="shared" si="1"/>
        <v>0</v>
      </c>
      <c r="H147" s="56">
        <v>0</v>
      </c>
    </row>
    <row r="148" spans="1:25" ht="14.25" hidden="1" x14ac:dyDescent="0.2">
      <c r="A148" s="54"/>
      <c r="B148" s="20" t="s">
        <v>490</v>
      </c>
      <c r="D148" s="56">
        <v>0</v>
      </c>
      <c r="F148" s="65">
        <f t="shared" si="1"/>
        <v>0</v>
      </c>
      <c r="H148" s="56">
        <v>0</v>
      </c>
    </row>
    <row r="149" spans="1:25" ht="14.25" hidden="1" x14ac:dyDescent="0.2">
      <c r="A149" s="54"/>
      <c r="B149" s="20" t="s">
        <v>491</v>
      </c>
      <c r="D149" s="56">
        <v>0</v>
      </c>
      <c r="F149" s="65">
        <f t="shared" si="1"/>
        <v>0</v>
      </c>
      <c r="H149" s="56">
        <v>0</v>
      </c>
    </row>
    <row r="150" spans="1:25" ht="14.25" hidden="1" x14ac:dyDescent="0.2">
      <c r="A150" s="54"/>
      <c r="B150" s="20" t="s">
        <v>493</v>
      </c>
      <c r="D150" s="56">
        <v>0</v>
      </c>
      <c r="F150" s="65">
        <f t="shared" si="1"/>
        <v>0</v>
      </c>
      <c r="H150" s="56">
        <v>0</v>
      </c>
    </row>
    <row r="151" spans="1:25" s="52" customFormat="1" ht="14.25" hidden="1" x14ac:dyDescent="0.2">
      <c r="A151" s="54"/>
      <c r="B151" s="20" t="s">
        <v>494</v>
      </c>
      <c r="D151" s="65">
        <v>0</v>
      </c>
      <c r="E151" s="66"/>
      <c r="F151" s="65">
        <f t="shared" si="1"/>
        <v>0</v>
      </c>
      <c r="G151" s="66"/>
      <c r="H151" s="65">
        <v>0</v>
      </c>
      <c r="M151" s="50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</row>
    <row r="152" spans="1:25" s="52" customFormat="1" ht="14.25" hidden="1" x14ac:dyDescent="0.2">
      <c r="A152" s="54"/>
      <c r="B152" s="20" t="s">
        <v>495</v>
      </c>
      <c r="D152" s="65">
        <v>0</v>
      </c>
      <c r="E152" s="66"/>
      <c r="F152" s="65">
        <f t="shared" si="1"/>
        <v>0</v>
      </c>
      <c r="G152" s="66"/>
      <c r="H152" s="65">
        <v>0</v>
      </c>
      <c r="M152" s="50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</row>
    <row r="153" spans="1:25" s="52" customFormat="1" ht="14.25" hidden="1" x14ac:dyDescent="0.2">
      <c r="A153" s="54"/>
      <c r="B153" s="20" t="s">
        <v>496</v>
      </c>
      <c r="D153" s="65">
        <v>0</v>
      </c>
      <c r="E153" s="66"/>
      <c r="F153" s="65">
        <f t="shared" si="1"/>
        <v>0</v>
      </c>
      <c r="G153" s="66"/>
      <c r="H153" s="65">
        <v>0</v>
      </c>
      <c r="M153" s="50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</row>
    <row r="154" spans="1:25" s="52" customFormat="1" ht="14.25" hidden="1" x14ac:dyDescent="0.2">
      <c r="A154" s="54"/>
      <c r="B154" s="20" t="s">
        <v>497</v>
      </c>
      <c r="D154" s="65">
        <v>0</v>
      </c>
      <c r="E154" s="66"/>
      <c r="F154" s="65">
        <f t="shared" si="1"/>
        <v>0</v>
      </c>
      <c r="G154" s="66"/>
      <c r="H154" s="65">
        <v>0</v>
      </c>
      <c r="M154" s="67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</row>
    <row r="155" spans="1:25" s="52" customFormat="1" ht="14.25" hidden="1" x14ac:dyDescent="0.2">
      <c r="A155" s="54"/>
      <c r="B155" s="20" t="s">
        <v>498</v>
      </c>
      <c r="D155" s="65">
        <v>0</v>
      </c>
      <c r="E155" s="66"/>
      <c r="F155" s="65">
        <f t="shared" si="1"/>
        <v>0</v>
      </c>
      <c r="G155" s="66"/>
      <c r="H155" s="65">
        <v>0</v>
      </c>
      <c r="M155" s="67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</row>
    <row r="156" spans="1:25" s="52" customFormat="1" ht="14.25" hidden="1" x14ac:dyDescent="0.2">
      <c r="A156" s="54"/>
      <c r="B156" s="20" t="s">
        <v>499</v>
      </c>
      <c r="D156" s="65">
        <v>0</v>
      </c>
      <c r="E156" s="66"/>
      <c r="F156" s="65">
        <f t="shared" si="1"/>
        <v>0</v>
      </c>
      <c r="G156" s="66"/>
      <c r="H156" s="65">
        <v>0</v>
      </c>
      <c r="M156" s="50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</row>
    <row r="157" spans="1:25" s="52" customFormat="1" ht="14.25" hidden="1" x14ac:dyDescent="0.2">
      <c r="A157" s="54"/>
      <c r="B157" s="20" t="s">
        <v>500</v>
      </c>
      <c r="D157" s="65">
        <v>0</v>
      </c>
      <c r="E157" s="66"/>
      <c r="F157" s="65">
        <f t="shared" si="1"/>
        <v>0</v>
      </c>
      <c r="G157" s="66"/>
      <c r="H157" s="65">
        <v>0</v>
      </c>
      <c r="M157" s="50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</row>
    <row r="158" spans="1:25" s="52" customFormat="1" ht="14.25" hidden="1" x14ac:dyDescent="0.2">
      <c r="A158" s="54"/>
      <c r="B158" s="20" t="s">
        <v>501</v>
      </c>
      <c r="D158" s="65">
        <v>0</v>
      </c>
      <c r="E158" s="66"/>
      <c r="F158" s="65">
        <f t="shared" si="1"/>
        <v>0</v>
      </c>
      <c r="G158" s="66"/>
      <c r="H158" s="65">
        <v>0</v>
      </c>
      <c r="M158" s="50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</row>
    <row r="159" spans="1:25" s="52" customFormat="1" ht="14.25" hidden="1" x14ac:dyDescent="0.2">
      <c r="A159" s="54"/>
      <c r="B159" s="20" t="s">
        <v>502</v>
      </c>
      <c r="D159" s="65">
        <v>0</v>
      </c>
      <c r="E159" s="66"/>
      <c r="F159" s="65">
        <f t="shared" si="1"/>
        <v>0</v>
      </c>
      <c r="G159" s="66"/>
      <c r="H159" s="65">
        <v>0</v>
      </c>
      <c r="M159" s="50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</row>
    <row r="160" spans="1:25" s="52" customFormat="1" ht="14.25" hidden="1" x14ac:dyDescent="0.2">
      <c r="A160" s="54"/>
      <c r="B160" s="20" t="s">
        <v>503</v>
      </c>
      <c r="D160" s="65">
        <v>0</v>
      </c>
      <c r="E160" s="66"/>
      <c r="F160" s="65">
        <f>H160-D160</f>
        <v>0</v>
      </c>
      <c r="G160" s="66"/>
      <c r="H160" s="65">
        <v>0</v>
      </c>
      <c r="M160" s="50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</row>
    <row r="161" spans="1:25" s="52" customFormat="1" ht="14.25" hidden="1" x14ac:dyDescent="0.2">
      <c r="A161" s="54" t="s">
        <v>188</v>
      </c>
      <c r="B161" s="20"/>
      <c r="D161" s="82">
        <f>SUM(D144:D160)</f>
        <v>0</v>
      </c>
      <c r="E161" s="56"/>
      <c r="F161" s="77">
        <f>H161-D161</f>
        <v>0</v>
      </c>
      <c r="G161" s="56"/>
      <c r="H161" s="82">
        <f>SUM(H144:H160)</f>
        <v>0</v>
      </c>
      <c r="M161" s="50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</row>
    <row r="162" spans="1:25" s="52" customFormat="1" ht="14.25" x14ac:dyDescent="0.2">
      <c r="A162" s="54"/>
      <c r="B162" s="20"/>
      <c r="D162" s="65"/>
      <c r="E162" s="66"/>
      <c r="F162" s="65"/>
      <c r="G162" s="66"/>
      <c r="H162" s="65"/>
      <c r="M162" s="50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</row>
    <row r="163" spans="1:25" s="73" customFormat="1" ht="14.25" x14ac:dyDescent="0.2">
      <c r="A163" s="54" t="s">
        <v>188</v>
      </c>
      <c r="B163" s="62" t="s">
        <v>504</v>
      </c>
      <c r="D163" s="86">
        <f>D142+D161</f>
        <v>666061.06000000006</v>
      </c>
      <c r="E163" s="87"/>
      <c r="F163" s="79">
        <f>H163-D163</f>
        <v>0.46999999997206032</v>
      </c>
      <c r="G163" s="87"/>
      <c r="H163" s="86">
        <f>H142+H161</f>
        <v>666061.53</v>
      </c>
      <c r="K163" s="74"/>
      <c r="L163" s="74"/>
      <c r="M163" s="74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</row>
    <row r="164" spans="1:25" s="52" customFormat="1" ht="14.25" x14ac:dyDescent="0.2">
      <c r="A164" s="54"/>
      <c r="B164" s="71"/>
      <c r="D164" s="65"/>
      <c r="E164" s="66"/>
      <c r="F164" s="65"/>
      <c r="G164" s="66"/>
      <c r="H164" s="65"/>
      <c r="M164" s="67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</row>
    <row r="165" spans="1:25" ht="14.25" x14ac:dyDescent="0.2">
      <c r="A165" s="54" t="s">
        <v>188</v>
      </c>
      <c r="B165" s="81" t="s">
        <v>505</v>
      </c>
      <c r="D165" s="14"/>
      <c r="E165" s="65"/>
      <c r="F165" s="14"/>
      <c r="G165" s="65"/>
      <c r="H165" s="14"/>
    </row>
    <row r="166" spans="1:25" ht="14.25" hidden="1" x14ac:dyDescent="0.2">
      <c r="A166" s="54"/>
      <c r="B166" s="20" t="s">
        <v>506</v>
      </c>
      <c r="D166" s="65">
        <v>0</v>
      </c>
      <c r="E166" s="65"/>
      <c r="F166" s="65">
        <f>H166-D166</f>
        <v>0</v>
      </c>
      <c r="G166" s="65"/>
      <c r="H166" s="65">
        <v>0</v>
      </c>
    </row>
    <row r="167" spans="1:25" ht="14.25" x14ac:dyDescent="0.2">
      <c r="A167" s="54"/>
      <c r="B167" s="20" t="s">
        <v>507</v>
      </c>
      <c r="D167" s="65">
        <v>1408281.03</v>
      </c>
      <c r="E167" s="65"/>
      <c r="F167" s="65">
        <f t="shared" ref="F167:F198" si="2">H167-D167</f>
        <v>57111.780000000028</v>
      </c>
      <c r="G167" s="65"/>
      <c r="H167" s="65">
        <v>1465392.81</v>
      </c>
    </row>
    <row r="168" spans="1:25" ht="14.25" hidden="1" x14ac:dyDescent="0.2">
      <c r="A168" s="54"/>
      <c r="B168" s="20" t="s">
        <v>509</v>
      </c>
      <c r="D168" s="65">
        <v>0</v>
      </c>
      <c r="E168" s="65"/>
      <c r="F168" s="65">
        <f t="shared" si="2"/>
        <v>0</v>
      </c>
      <c r="G168" s="65"/>
      <c r="H168" s="65">
        <v>0</v>
      </c>
    </row>
    <row r="169" spans="1:25" ht="14.25" hidden="1" x14ac:dyDescent="0.2">
      <c r="A169" s="54"/>
      <c r="B169" s="20" t="s">
        <v>511</v>
      </c>
      <c r="D169" s="65">
        <v>0</v>
      </c>
      <c r="E169" s="65"/>
      <c r="F169" s="65">
        <f t="shared" si="2"/>
        <v>0</v>
      </c>
      <c r="G169" s="65"/>
      <c r="H169" s="65">
        <v>0</v>
      </c>
    </row>
    <row r="170" spans="1:25" ht="14.25" hidden="1" x14ac:dyDescent="0.2">
      <c r="A170" s="54"/>
      <c r="B170" s="20" t="s">
        <v>512</v>
      </c>
      <c r="D170" s="65">
        <v>0</v>
      </c>
      <c r="E170" s="65"/>
      <c r="F170" s="65">
        <f t="shared" si="2"/>
        <v>0</v>
      </c>
      <c r="G170" s="65"/>
      <c r="H170" s="65">
        <v>0</v>
      </c>
    </row>
    <row r="171" spans="1:25" ht="14.25" hidden="1" x14ac:dyDescent="0.2">
      <c r="A171" s="54"/>
      <c r="B171" s="20" t="s">
        <v>513</v>
      </c>
      <c r="D171" s="65">
        <v>0</v>
      </c>
      <c r="E171" s="65"/>
      <c r="F171" s="65">
        <f t="shared" si="2"/>
        <v>0</v>
      </c>
      <c r="G171" s="65"/>
      <c r="H171" s="65">
        <v>0</v>
      </c>
    </row>
    <row r="172" spans="1:25" ht="14.25" hidden="1" x14ac:dyDescent="0.2">
      <c r="A172" s="54"/>
      <c r="B172" s="20" t="s">
        <v>514</v>
      </c>
      <c r="D172" s="65">
        <v>0</v>
      </c>
      <c r="E172" s="65"/>
      <c r="F172" s="65">
        <f t="shared" si="2"/>
        <v>0</v>
      </c>
      <c r="G172" s="65"/>
      <c r="H172" s="65">
        <v>0</v>
      </c>
    </row>
    <row r="173" spans="1:25" ht="14.25" hidden="1" x14ac:dyDescent="0.2">
      <c r="A173" s="54"/>
      <c r="B173" s="20" t="s">
        <v>514</v>
      </c>
      <c r="D173" s="65">
        <v>0</v>
      </c>
      <c r="E173" s="65"/>
      <c r="F173" s="65">
        <f t="shared" si="2"/>
        <v>0</v>
      </c>
      <c r="G173" s="65"/>
      <c r="H173" s="65">
        <v>0</v>
      </c>
    </row>
    <row r="174" spans="1:25" ht="14.25" hidden="1" x14ac:dyDescent="0.2">
      <c r="A174" s="54"/>
      <c r="B174" s="20" t="s">
        <v>516</v>
      </c>
      <c r="D174" s="65">
        <v>0</v>
      </c>
      <c r="E174" s="65"/>
      <c r="F174" s="65">
        <f t="shared" si="2"/>
        <v>0</v>
      </c>
      <c r="G174" s="65"/>
      <c r="H174" s="65">
        <v>0</v>
      </c>
    </row>
    <row r="175" spans="1:25" ht="14.25" hidden="1" x14ac:dyDescent="0.2">
      <c r="A175" s="54"/>
      <c r="B175" s="20" t="s">
        <v>518</v>
      </c>
      <c r="D175" s="65">
        <v>0</v>
      </c>
      <c r="E175" s="65"/>
      <c r="F175" s="65">
        <f t="shared" si="2"/>
        <v>0</v>
      </c>
      <c r="G175" s="65"/>
      <c r="H175" s="65">
        <v>0</v>
      </c>
    </row>
    <row r="176" spans="1:25" s="52" customFormat="1" ht="14.25" x14ac:dyDescent="0.2">
      <c r="A176" s="54"/>
      <c r="B176" s="20" t="s">
        <v>519</v>
      </c>
      <c r="D176" s="65">
        <v>-332925.74</v>
      </c>
      <c r="E176" s="66"/>
      <c r="F176" s="65">
        <f t="shared" si="2"/>
        <v>-13456.47000000003</v>
      </c>
      <c r="G176" s="66"/>
      <c r="H176" s="65">
        <v>-346382.21</v>
      </c>
      <c r="M176" s="50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</row>
    <row r="177" spans="1:25" s="52" customFormat="1" ht="14.25" hidden="1" x14ac:dyDescent="0.2">
      <c r="A177" s="54"/>
      <c r="B177" s="20" t="s">
        <v>520</v>
      </c>
      <c r="D177" s="65">
        <v>0</v>
      </c>
      <c r="E177" s="66"/>
      <c r="F177" s="65">
        <f t="shared" si="2"/>
        <v>0</v>
      </c>
      <c r="G177" s="66"/>
      <c r="H177" s="65">
        <v>0</v>
      </c>
      <c r="M177" s="50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</row>
    <row r="178" spans="1:25" ht="14.25" hidden="1" x14ac:dyDescent="0.2">
      <c r="A178" s="54"/>
      <c r="B178" s="20" t="s">
        <v>521</v>
      </c>
      <c r="C178" s="52"/>
      <c r="D178" s="65">
        <v>0</v>
      </c>
      <c r="E178" s="65"/>
      <c r="F178" s="65">
        <f t="shared" si="2"/>
        <v>0</v>
      </c>
      <c r="G178" s="65"/>
      <c r="H178" s="65">
        <v>0</v>
      </c>
    </row>
    <row r="179" spans="1:25" ht="14.25" hidden="1" x14ac:dyDescent="0.2">
      <c r="A179" s="54"/>
      <c r="B179" s="20" t="s">
        <v>522</v>
      </c>
      <c r="D179" s="65">
        <v>0</v>
      </c>
      <c r="E179" s="65"/>
      <c r="F179" s="65">
        <f t="shared" si="2"/>
        <v>0</v>
      </c>
      <c r="G179" s="65"/>
      <c r="H179" s="65">
        <v>0</v>
      </c>
    </row>
    <row r="180" spans="1:25" ht="14.25" hidden="1" x14ac:dyDescent="0.2">
      <c r="A180" s="54"/>
      <c r="B180" s="20" t="s">
        <v>523</v>
      </c>
      <c r="D180" s="65">
        <v>0</v>
      </c>
      <c r="E180" s="65"/>
      <c r="F180" s="65">
        <f t="shared" si="2"/>
        <v>0</v>
      </c>
      <c r="G180" s="65"/>
      <c r="H180" s="65">
        <v>0</v>
      </c>
    </row>
    <row r="181" spans="1:25" s="52" customFormat="1" ht="14.25" hidden="1" x14ac:dyDescent="0.2">
      <c r="A181" s="54"/>
      <c r="B181" s="20" t="s">
        <v>524</v>
      </c>
      <c r="D181" s="65">
        <v>0</v>
      </c>
      <c r="E181" s="66"/>
      <c r="F181" s="65">
        <f t="shared" si="2"/>
        <v>0</v>
      </c>
      <c r="G181" s="66"/>
      <c r="H181" s="65">
        <v>0</v>
      </c>
      <c r="M181" s="67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</row>
    <row r="182" spans="1:25" s="52" customFormat="1" ht="14.25" hidden="1" x14ac:dyDescent="0.2">
      <c r="A182" s="54"/>
      <c r="B182" s="20" t="s">
        <v>525</v>
      </c>
      <c r="D182" s="65">
        <v>0</v>
      </c>
      <c r="E182" s="66"/>
      <c r="F182" s="65">
        <f t="shared" si="2"/>
        <v>0</v>
      </c>
      <c r="G182" s="66"/>
      <c r="H182" s="65">
        <v>0</v>
      </c>
      <c r="M182" s="67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</row>
    <row r="183" spans="1:25" s="52" customFormat="1" ht="14.25" hidden="1" x14ac:dyDescent="0.2">
      <c r="A183" s="54"/>
      <c r="B183" s="20" t="s">
        <v>526</v>
      </c>
      <c r="D183" s="65">
        <v>0</v>
      </c>
      <c r="E183" s="66"/>
      <c r="F183" s="65">
        <f t="shared" si="2"/>
        <v>0</v>
      </c>
      <c r="G183" s="66"/>
      <c r="H183" s="65">
        <v>0</v>
      </c>
      <c r="M183" s="67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</row>
    <row r="184" spans="1:25" s="52" customFormat="1" ht="14.25" hidden="1" x14ac:dyDescent="0.2">
      <c r="A184" s="54"/>
      <c r="B184" s="20" t="s">
        <v>527</v>
      </c>
      <c r="D184" s="65">
        <v>0</v>
      </c>
      <c r="E184" s="66"/>
      <c r="F184" s="65">
        <f t="shared" si="2"/>
        <v>0</v>
      </c>
      <c r="G184" s="66"/>
      <c r="H184" s="65">
        <v>0</v>
      </c>
      <c r="M184" s="67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</row>
    <row r="185" spans="1:25" s="52" customFormat="1" ht="14.25" hidden="1" x14ac:dyDescent="0.2">
      <c r="A185" s="54"/>
      <c r="B185" s="20" t="s">
        <v>528</v>
      </c>
      <c r="D185" s="65">
        <v>0</v>
      </c>
      <c r="E185" s="66"/>
      <c r="F185" s="65">
        <f t="shared" si="2"/>
        <v>0</v>
      </c>
      <c r="G185" s="66"/>
      <c r="H185" s="65">
        <v>0</v>
      </c>
      <c r="M185" s="67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</row>
    <row r="186" spans="1:25" s="52" customFormat="1" ht="14.25" hidden="1" x14ac:dyDescent="0.2">
      <c r="A186" s="54"/>
      <c r="B186" s="20" t="s">
        <v>529</v>
      </c>
      <c r="D186" s="65">
        <v>0</v>
      </c>
      <c r="E186" s="66"/>
      <c r="F186" s="65">
        <f t="shared" si="2"/>
        <v>0</v>
      </c>
      <c r="G186" s="66"/>
      <c r="H186" s="65">
        <v>0</v>
      </c>
      <c r="M186" s="67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</row>
    <row r="187" spans="1:25" s="52" customFormat="1" ht="14.25" hidden="1" x14ac:dyDescent="0.2">
      <c r="A187" s="54"/>
      <c r="B187" s="20" t="s">
        <v>530</v>
      </c>
      <c r="D187" s="65">
        <v>0</v>
      </c>
      <c r="E187" s="66"/>
      <c r="F187" s="65">
        <f t="shared" si="2"/>
        <v>0</v>
      </c>
      <c r="G187" s="66"/>
      <c r="H187" s="65">
        <v>0</v>
      </c>
      <c r="M187" s="67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</row>
    <row r="188" spans="1:25" s="52" customFormat="1" ht="14.25" hidden="1" x14ac:dyDescent="0.2">
      <c r="A188" s="54"/>
      <c r="B188" s="20" t="s">
        <v>531</v>
      </c>
      <c r="D188" s="65">
        <v>0</v>
      </c>
      <c r="E188" s="66"/>
      <c r="F188" s="65">
        <f t="shared" si="2"/>
        <v>0</v>
      </c>
      <c r="G188" s="66"/>
      <c r="H188" s="65">
        <v>0</v>
      </c>
      <c r="M188" s="67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</row>
    <row r="189" spans="1:25" s="52" customFormat="1" ht="14.25" hidden="1" x14ac:dyDescent="0.2">
      <c r="A189" s="54"/>
      <c r="B189" s="20" t="s">
        <v>532</v>
      </c>
      <c r="D189" s="65">
        <v>0</v>
      </c>
      <c r="E189" s="66"/>
      <c r="F189" s="65">
        <f t="shared" si="2"/>
        <v>0</v>
      </c>
      <c r="G189" s="66"/>
      <c r="H189" s="65">
        <v>0</v>
      </c>
      <c r="M189" s="50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</row>
    <row r="190" spans="1:25" s="52" customFormat="1" ht="14.25" hidden="1" x14ac:dyDescent="0.2">
      <c r="A190" s="54"/>
      <c r="B190" s="20" t="s">
        <v>533</v>
      </c>
      <c r="D190" s="65">
        <v>0</v>
      </c>
      <c r="E190" s="66"/>
      <c r="F190" s="65">
        <f t="shared" si="2"/>
        <v>0</v>
      </c>
      <c r="G190" s="66"/>
      <c r="H190" s="65">
        <v>0</v>
      </c>
      <c r="M190" s="50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</row>
    <row r="191" spans="1:25" s="52" customFormat="1" ht="14.25" hidden="1" x14ac:dyDescent="0.2">
      <c r="A191" s="54"/>
      <c r="B191" s="20" t="s">
        <v>534</v>
      </c>
      <c r="D191" s="65">
        <v>0</v>
      </c>
      <c r="E191" s="66"/>
      <c r="F191" s="65">
        <f t="shared" si="2"/>
        <v>0</v>
      </c>
      <c r="G191" s="66"/>
      <c r="H191" s="65">
        <v>0</v>
      </c>
      <c r="M191" s="50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</row>
    <row r="192" spans="1:25" ht="14.25" hidden="1" x14ac:dyDescent="0.2">
      <c r="A192" s="54"/>
      <c r="B192" s="20" t="s">
        <v>535</v>
      </c>
      <c r="D192" s="56">
        <v>0</v>
      </c>
      <c r="F192" s="65">
        <f t="shared" si="2"/>
        <v>0</v>
      </c>
      <c r="H192" s="56">
        <v>0</v>
      </c>
    </row>
    <row r="193" spans="1:25" ht="14.25" hidden="1" x14ac:dyDescent="0.2">
      <c r="A193" s="54"/>
      <c r="B193" s="20" t="s">
        <v>536</v>
      </c>
      <c r="D193" s="56">
        <v>0</v>
      </c>
      <c r="F193" s="65">
        <f t="shared" si="2"/>
        <v>0</v>
      </c>
      <c r="H193" s="56">
        <v>0</v>
      </c>
    </row>
    <row r="194" spans="1:25" ht="14.25" hidden="1" x14ac:dyDescent="0.2">
      <c r="A194" s="54"/>
      <c r="B194" s="20" t="s">
        <v>537</v>
      </c>
      <c r="D194" s="56">
        <v>0</v>
      </c>
      <c r="F194" s="65">
        <f t="shared" si="2"/>
        <v>0</v>
      </c>
      <c r="H194" s="56">
        <v>0</v>
      </c>
    </row>
    <row r="195" spans="1:25" s="52" customFormat="1" ht="14.25" hidden="1" x14ac:dyDescent="0.2">
      <c r="A195" s="54"/>
      <c r="B195" s="20" t="s">
        <v>538</v>
      </c>
      <c r="D195" s="65">
        <v>0</v>
      </c>
      <c r="E195" s="66"/>
      <c r="F195" s="65">
        <f t="shared" si="2"/>
        <v>0</v>
      </c>
      <c r="G195" s="66"/>
      <c r="H195" s="65">
        <v>0</v>
      </c>
      <c r="M195" s="67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</row>
    <row r="196" spans="1:25" s="52" customFormat="1" ht="14.25" hidden="1" x14ac:dyDescent="0.2">
      <c r="A196" s="54"/>
      <c r="B196" s="20" t="s">
        <v>539</v>
      </c>
      <c r="D196" s="65">
        <v>0</v>
      </c>
      <c r="E196" s="66"/>
      <c r="F196" s="65">
        <f t="shared" si="2"/>
        <v>0</v>
      </c>
      <c r="G196" s="66"/>
      <c r="H196" s="65">
        <v>0</v>
      </c>
      <c r="M196" s="50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</row>
    <row r="197" spans="1:25" s="52" customFormat="1" ht="14.25" hidden="1" x14ac:dyDescent="0.2">
      <c r="A197" s="54"/>
      <c r="B197" s="20" t="s">
        <v>540</v>
      </c>
      <c r="D197" s="65">
        <v>0</v>
      </c>
      <c r="E197" s="66"/>
      <c r="F197" s="65">
        <f t="shared" si="2"/>
        <v>0</v>
      </c>
      <c r="G197" s="66"/>
      <c r="H197" s="65">
        <v>0</v>
      </c>
      <c r="M197" s="50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</row>
    <row r="198" spans="1:25" s="52" customFormat="1" ht="14.25" hidden="1" x14ac:dyDescent="0.2">
      <c r="A198" s="54"/>
      <c r="B198" s="20" t="s">
        <v>541</v>
      </c>
      <c r="D198" s="65">
        <v>0</v>
      </c>
      <c r="E198" s="66"/>
      <c r="F198" s="65">
        <f t="shared" si="2"/>
        <v>0</v>
      </c>
      <c r="G198" s="66"/>
      <c r="H198" s="65">
        <v>0</v>
      </c>
      <c r="M198" s="50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</row>
    <row r="199" spans="1:25" s="52" customFormat="1" ht="14.25" x14ac:dyDescent="0.2">
      <c r="A199" s="54" t="s">
        <v>188</v>
      </c>
      <c r="B199" s="67"/>
      <c r="D199" s="89">
        <f>SUM(D166:D198)</f>
        <v>1075355.29</v>
      </c>
      <c r="E199" s="58"/>
      <c r="F199" s="89">
        <f>SUM(F166:F198)</f>
        <v>43655.31</v>
      </c>
      <c r="G199" s="58"/>
      <c r="H199" s="89">
        <f>SUM(H166:H198)</f>
        <v>1119010.6000000001</v>
      </c>
      <c r="M199" s="50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</row>
    <row r="200" spans="1:25" s="52" customFormat="1" ht="14.25" x14ac:dyDescent="0.2">
      <c r="A200" s="54" t="s">
        <v>188</v>
      </c>
      <c r="B200" s="81" t="s">
        <v>542</v>
      </c>
      <c r="D200" s="65"/>
      <c r="E200" s="66"/>
      <c r="F200" s="65"/>
      <c r="G200" s="66"/>
      <c r="H200" s="65"/>
      <c r="M200" s="50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</row>
    <row r="201" spans="1:25" s="52" customFormat="1" ht="14.25" hidden="1" x14ac:dyDescent="0.2">
      <c r="A201" s="54"/>
      <c r="B201" s="20" t="s">
        <v>543</v>
      </c>
      <c r="D201" s="65">
        <v>0</v>
      </c>
      <c r="E201" s="66"/>
      <c r="F201" s="65">
        <f t="shared" ref="F201:F264" si="3">H201-D201</f>
        <v>0</v>
      </c>
      <c r="G201" s="66"/>
      <c r="H201" s="65">
        <v>0</v>
      </c>
      <c r="M201" s="67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</row>
    <row r="202" spans="1:25" s="52" customFormat="1" ht="14.25" hidden="1" x14ac:dyDescent="0.2">
      <c r="A202" s="54"/>
      <c r="B202" s="20" t="s">
        <v>544</v>
      </c>
      <c r="D202" s="65">
        <v>0</v>
      </c>
      <c r="E202" s="66"/>
      <c r="F202" s="65">
        <f t="shared" si="3"/>
        <v>0</v>
      </c>
      <c r="G202" s="66"/>
      <c r="H202" s="65">
        <v>0</v>
      </c>
      <c r="M202" s="67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</row>
    <row r="203" spans="1:25" s="52" customFormat="1" ht="14.25" x14ac:dyDescent="0.2">
      <c r="A203" s="54"/>
      <c r="B203" s="20" t="s">
        <v>545</v>
      </c>
      <c r="D203" s="65">
        <v>2755.68</v>
      </c>
      <c r="E203" s="66"/>
      <c r="F203" s="65">
        <f t="shared" si="3"/>
        <v>517.32000000000016</v>
      </c>
      <c r="G203" s="66"/>
      <c r="H203" s="65">
        <v>3273</v>
      </c>
      <c r="M203" s="67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</row>
    <row r="204" spans="1:25" s="52" customFormat="1" ht="14.25" hidden="1" x14ac:dyDescent="0.2">
      <c r="A204" s="54"/>
      <c r="B204" s="20" t="s">
        <v>546</v>
      </c>
      <c r="D204" s="65">
        <v>0</v>
      </c>
      <c r="E204" s="66"/>
      <c r="F204" s="65">
        <f>H204-D204</f>
        <v>0</v>
      </c>
      <c r="G204" s="66"/>
      <c r="H204" s="65">
        <v>0</v>
      </c>
      <c r="M204" s="50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</row>
    <row r="205" spans="1:25" s="52" customFormat="1" ht="14.25" hidden="1" x14ac:dyDescent="0.2">
      <c r="A205" s="54"/>
      <c r="B205" s="20" t="s">
        <v>547</v>
      </c>
      <c r="D205" s="65">
        <v>0</v>
      </c>
      <c r="E205" s="66"/>
      <c r="F205" s="65">
        <f t="shared" si="3"/>
        <v>0</v>
      </c>
      <c r="G205" s="66"/>
      <c r="H205" s="65">
        <v>0</v>
      </c>
      <c r="M205" s="67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</row>
    <row r="206" spans="1:25" s="52" customFormat="1" ht="14.25" hidden="1" x14ac:dyDescent="0.2">
      <c r="A206" s="54"/>
      <c r="B206" s="20" t="s">
        <v>548</v>
      </c>
      <c r="D206" s="65">
        <v>0</v>
      </c>
      <c r="E206" s="66"/>
      <c r="F206" s="65">
        <f t="shared" si="3"/>
        <v>0</v>
      </c>
      <c r="G206" s="66"/>
      <c r="H206" s="65">
        <v>0</v>
      </c>
      <c r="M206" s="67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</row>
    <row r="207" spans="1:25" s="52" customFormat="1" ht="14.25" hidden="1" x14ac:dyDescent="0.2">
      <c r="A207" s="54"/>
      <c r="B207" s="20" t="s">
        <v>549</v>
      </c>
      <c r="D207" s="65">
        <v>0</v>
      </c>
      <c r="E207" s="66"/>
      <c r="F207" s="65">
        <f t="shared" si="3"/>
        <v>0</v>
      </c>
      <c r="G207" s="66"/>
      <c r="H207" s="65">
        <v>0</v>
      </c>
      <c r="M207" s="67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</row>
    <row r="208" spans="1:25" s="52" customFormat="1" ht="14.25" hidden="1" x14ac:dyDescent="0.2">
      <c r="A208" s="54"/>
      <c r="B208" s="20" t="s">
        <v>550</v>
      </c>
      <c r="D208" s="65">
        <v>0</v>
      </c>
      <c r="E208" s="66"/>
      <c r="F208" s="65">
        <f t="shared" si="3"/>
        <v>0</v>
      </c>
      <c r="G208" s="66"/>
      <c r="H208" s="65">
        <v>0</v>
      </c>
      <c r="M208" s="50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</row>
    <row r="209" spans="1:25" ht="14.25" hidden="1" x14ac:dyDescent="0.2">
      <c r="A209" s="54"/>
      <c r="B209" s="20" t="s">
        <v>245</v>
      </c>
      <c r="C209" s="52"/>
      <c r="D209" s="65">
        <v>0</v>
      </c>
      <c r="E209" s="66"/>
      <c r="F209" s="65">
        <f>H209-D209</f>
        <v>0</v>
      </c>
      <c r="H209" s="56">
        <v>0</v>
      </c>
    </row>
    <row r="210" spans="1:25" s="52" customFormat="1" ht="14.25" hidden="1" x14ac:dyDescent="0.2">
      <c r="A210" s="54"/>
      <c r="B210" s="20" t="s">
        <v>551</v>
      </c>
      <c r="D210" s="65">
        <v>0</v>
      </c>
      <c r="E210" s="66"/>
      <c r="F210" s="65">
        <f t="shared" si="3"/>
        <v>0</v>
      </c>
      <c r="G210" s="66"/>
      <c r="H210" s="65">
        <v>0</v>
      </c>
      <c r="M210" s="50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</row>
    <row r="211" spans="1:25" s="52" customFormat="1" ht="14.25" hidden="1" x14ac:dyDescent="0.2">
      <c r="A211" s="54"/>
      <c r="B211" s="20" t="s">
        <v>552</v>
      </c>
      <c r="D211" s="65">
        <v>0</v>
      </c>
      <c r="E211" s="66"/>
      <c r="F211" s="65">
        <f t="shared" si="3"/>
        <v>0</v>
      </c>
      <c r="G211" s="66"/>
      <c r="H211" s="65">
        <v>0</v>
      </c>
      <c r="M211" s="50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</row>
    <row r="212" spans="1:25" s="52" customFormat="1" ht="14.25" x14ac:dyDescent="0.2">
      <c r="A212" s="54"/>
      <c r="B212" s="20" t="s">
        <v>553</v>
      </c>
      <c r="D212" s="65">
        <v>-236.36</v>
      </c>
      <c r="E212" s="66"/>
      <c r="F212" s="65">
        <f t="shared" si="3"/>
        <v>-96430.22</v>
      </c>
      <c r="G212" s="66"/>
      <c r="H212" s="65">
        <v>-96666.58</v>
      </c>
      <c r="M212" s="50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</row>
    <row r="213" spans="1:25" s="52" customFormat="1" ht="14.25" hidden="1" x14ac:dyDescent="0.2">
      <c r="A213" s="54"/>
      <c r="B213" s="20" t="s">
        <v>554</v>
      </c>
      <c r="D213" s="65">
        <v>0</v>
      </c>
      <c r="E213" s="66"/>
      <c r="F213" s="65">
        <f t="shared" si="3"/>
        <v>0</v>
      </c>
      <c r="G213" s="66"/>
      <c r="H213" s="65">
        <v>0</v>
      </c>
      <c r="M213" s="50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</row>
    <row r="214" spans="1:25" s="52" customFormat="1" ht="14.25" hidden="1" x14ac:dyDescent="0.2">
      <c r="A214" s="54"/>
      <c r="B214" s="20" t="s">
        <v>555</v>
      </c>
      <c r="D214" s="65">
        <v>0</v>
      </c>
      <c r="E214" s="66"/>
      <c r="F214" s="65">
        <f t="shared" si="3"/>
        <v>0</v>
      </c>
      <c r="G214" s="66"/>
      <c r="H214" s="65">
        <v>0</v>
      </c>
      <c r="M214" s="50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</row>
    <row r="215" spans="1:25" s="52" customFormat="1" ht="14.25" hidden="1" x14ac:dyDescent="0.2">
      <c r="A215" s="54"/>
      <c r="B215" s="20" t="s">
        <v>556</v>
      </c>
      <c r="D215" s="65">
        <v>0</v>
      </c>
      <c r="E215" s="66"/>
      <c r="F215" s="65">
        <f t="shared" si="3"/>
        <v>0</v>
      </c>
      <c r="G215" s="66"/>
      <c r="H215" s="65">
        <v>0</v>
      </c>
      <c r="M215" s="50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</row>
    <row r="216" spans="1:25" s="52" customFormat="1" ht="14.25" hidden="1" x14ac:dyDescent="0.2">
      <c r="A216" s="54"/>
      <c r="B216" s="20" t="s">
        <v>557</v>
      </c>
      <c r="D216" s="65">
        <v>0</v>
      </c>
      <c r="E216" s="66"/>
      <c r="F216" s="65">
        <f t="shared" si="3"/>
        <v>0</v>
      </c>
      <c r="G216" s="66"/>
      <c r="H216" s="65">
        <v>0</v>
      </c>
      <c r="M216" s="50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</row>
    <row r="217" spans="1:25" s="52" customFormat="1" ht="14.25" hidden="1" x14ac:dyDescent="0.2">
      <c r="A217" s="54"/>
      <c r="B217" s="20" t="s">
        <v>558</v>
      </c>
      <c r="D217" s="65">
        <v>0</v>
      </c>
      <c r="E217" s="66"/>
      <c r="F217" s="65">
        <f t="shared" si="3"/>
        <v>0</v>
      </c>
      <c r="G217" s="66"/>
      <c r="H217" s="65">
        <v>0</v>
      </c>
      <c r="M217" s="50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</row>
    <row r="218" spans="1:25" s="52" customFormat="1" ht="14.25" hidden="1" x14ac:dyDescent="0.2">
      <c r="A218" s="54"/>
      <c r="B218" s="20" t="s">
        <v>559</v>
      </c>
      <c r="D218" s="65">
        <v>0</v>
      </c>
      <c r="E218" s="66"/>
      <c r="F218" s="65">
        <f t="shared" si="3"/>
        <v>0</v>
      </c>
      <c r="G218" s="66"/>
      <c r="H218" s="65">
        <v>0</v>
      </c>
      <c r="M218" s="50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</row>
    <row r="219" spans="1:25" s="52" customFormat="1" ht="14.25" x14ac:dyDescent="0.2">
      <c r="A219" s="54"/>
      <c r="B219" s="20" t="s">
        <v>560</v>
      </c>
      <c r="D219" s="65">
        <v>-11954.51</v>
      </c>
      <c r="E219" s="66"/>
      <c r="F219" s="65">
        <f t="shared" si="3"/>
        <v>-1227.6900000000005</v>
      </c>
      <c r="G219" s="66"/>
      <c r="H219" s="65">
        <v>-13182.2</v>
      </c>
      <c r="M219" s="50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</row>
    <row r="220" spans="1:25" s="52" customFormat="1" ht="14.25" hidden="1" x14ac:dyDescent="0.2">
      <c r="A220" s="54"/>
      <c r="B220" s="20" t="s">
        <v>561</v>
      </c>
      <c r="D220" s="65">
        <v>0</v>
      </c>
      <c r="E220" s="66"/>
      <c r="F220" s="65">
        <f t="shared" si="3"/>
        <v>0</v>
      </c>
      <c r="G220" s="66"/>
      <c r="H220" s="65">
        <v>0</v>
      </c>
      <c r="M220" s="50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</row>
    <row r="221" spans="1:25" s="52" customFormat="1" ht="14.25" hidden="1" x14ac:dyDescent="0.2">
      <c r="A221" s="54"/>
      <c r="B221" s="20" t="s">
        <v>562</v>
      </c>
      <c r="D221" s="65">
        <v>0</v>
      </c>
      <c r="E221" s="66"/>
      <c r="F221" s="65">
        <f t="shared" si="3"/>
        <v>0</v>
      </c>
      <c r="G221" s="66"/>
      <c r="H221" s="65">
        <v>0</v>
      </c>
      <c r="M221" s="50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</row>
    <row r="222" spans="1:25" s="52" customFormat="1" ht="14.25" hidden="1" x14ac:dyDescent="0.2">
      <c r="A222" s="54"/>
      <c r="B222" s="20" t="s">
        <v>563</v>
      </c>
      <c r="D222" s="65">
        <v>0</v>
      </c>
      <c r="E222" s="66"/>
      <c r="F222" s="65">
        <f t="shared" si="3"/>
        <v>0</v>
      </c>
      <c r="G222" s="66"/>
      <c r="H222" s="65">
        <v>0</v>
      </c>
      <c r="M222" s="50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</row>
    <row r="223" spans="1:25" s="52" customFormat="1" ht="14.25" hidden="1" x14ac:dyDescent="0.2">
      <c r="A223" s="54"/>
      <c r="B223" s="20" t="s">
        <v>564</v>
      </c>
      <c r="D223" s="65">
        <v>0</v>
      </c>
      <c r="E223" s="66"/>
      <c r="F223" s="65">
        <f t="shared" si="3"/>
        <v>0</v>
      </c>
      <c r="G223" s="66"/>
      <c r="H223" s="65">
        <v>0</v>
      </c>
      <c r="M223" s="50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</row>
    <row r="224" spans="1:25" s="52" customFormat="1" ht="14.25" x14ac:dyDescent="0.2">
      <c r="A224" s="54"/>
      <c r="B224" s="20" t="s">
        <v>565</v>
      </c>
      <c r="D224" s="65">
        <v>-3575</v>
      </c>
      <c r="E224" s="66"/>
      <c r="F224" s="65">
        <f t="shared" si="3"/>
        <v>-482.5</v>
      </c>
      <c r="G224" s="66"/>
      <c r="H224" s="65">
        <v>-4057.5</v>
      </c>
      <c r="M224" s="50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</row>
    <row r="225" spans="1:25" s="52" customFormat="1" ht="14.25" hidden="1" x14ac:dyDescent="0.2">
      <c r="A225" s="54"/>
      <c r="B225" s="20" t="s">
        <v>566</v>
      </c>
      <c r="D225" s="65">
        <v>0</v>
      </c>
      <c r="E225" s="66"/>
      <c r="F225" s="65">
        <f t="shared" si="3"/>
        <v>0</v>
      </c>
      <c r="G225" s="66"/>
      <c r="H225" s="65">
        <v>0</v>
      </c>
      <c r="M225" s="50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</row>
    <row r="226" spans="1:25" s="52" customFormat="1" ht="14.25" hidden="1" x14ac:dyDescent="0.2">
      <c r="A226" s="54"/>
      <c r="B226" s="20" t="s">
        <v>567</v>
      </c>
      <c r="D226" s="65">
        <v>0</v>
      </c>
      <c r="E226" s="66"/>
      <c r="F226" s="65">
        <f t="shared" si="3"/>
        <v>0</v>
      </c>
      <c r="G226" s="66"/>
      <c r="H226" s="65">
        <v>0</v>
      </c>
      <c r="M226" s="50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</row>
    <row r="227" spans="1:25" s="52" customFormat="1" ht="14.25" x14ac:dyDescent="0.2">
      <c r="A227" s="54"/>
      <c r="B227" s="20" t="s">
        <v>568</v>
      </c>
      <c r="D227" s="65">
        <v>-6795.24</v>
      </c>
      <c r="E227" s="66"/>
      <c r="F227" s="65">
        <f t="shared" si="3"/>
        <v>-860.44000000000051</v>
      </c>
      <c r="G227" s="66"/>
      <c r="H227" s="65">
        <v>-7655.68</v>
      </c>
      <c r="M227" s="50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</row>
    <row r="228" spans="1:25" s="52" customFormat="1" ht="14.25" x14ac:dyDescent="0.2">
      <c r="A228" s="54"/>
      <c r="B228" s="20" t="s">
        <v>569</v>
      </c>
      <c r="D228" s="65">
        <v>-2685.5</v>
      </c>
      <c r="E228" s="66"/>
      <c r="F228" s="65">
        <f t="shared" si="3"/>
        <v>-358.90000000000009</v>
      </c>
      <c r="G228" s="66"/>
      <c r="H228" s="65">
        <v>-3044.4</v>
      </c>
      <c r="M228" s="50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</row>
    <row r="229" spans="1:25" s="52" customFormat="1" ht="14.25" hidden="1" x14ac:dyDescent="0.2">
      <c r="A229" s="54"/>
      <c r="B229" s="20" t="s">
        <v>570</v>
      </c>
      <c r="D229" s="65">
        <v>0</v>
      </c>
      <c r="E229" s="66"/>
      <c r="F229" s="65">
        <f t="shared" si="3"/>
        <v>0</v>
      </c>
      <c r="G229" s="66"/>
      <c r="H229" s="65">
        <v>0</v>
      </c>
      <c r="M229" s="50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</row>
    <row r="230" spans="1:25" s="52" customFormat="1" ht="14.25" hidden="1" x14ac:dyDescent="0.2">
      <c r="A230" s="54"/>
      <c r="B230" s="20" t="s">
        <v>571</v>
      </c>
      <c r="D230" s="65">
        <v>0</v>
      </c>
      <c r="E230" s="66"/>
      <c r="F230" s="65">
        <f t="shared" si="3"/>
        <v>0</v>
      </c>
      <c r="G230" s="66"/>
      <c r="H230" s="65">
        <v>0</v>
      </c>
      <c r="M230" s="50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</row>
    <row r="231" spans="1:25" s="52" customFormat="1" ht="14.25" hidden="1" x14ac:dyDescent="0.2">
      <c r="A231" s="54"/>
      <c r="B231" s="20" t="s">
        <v>572</v>
      </c>
      <c r="D231" s="65">
        <v>0</v>
      </c>
      <c r="E231" s="66"/>
      <c r="F231" s="65">
        <f t="shared" si="3"/>
        <v>0</v>
      </c>
      <c r="G231" s="66"/>
      <c r="H231" s="65">
        <v>0</v>
      </c>
      <c r="M231" s="50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</row>
    <row r="232" spans="1:25" s="52" customFormat="1" ht="14.25" hidden="1" x14ac:dyDescent="0.2">
      <c r="A232" s="54"/>
      <c r="B232" s="20" t="s">
        <v>573</v>
      </c>
      <c r="D232" s="65">
        <v>0</v>
      </c>
      <c r="E232" s="66"/>
      <c r="F232" s="65">
        <f t="shared" si="3"/>
        <v>0</v>
      </c>
      <c r="G232" s="66"/>
      <c r="H232" s="65">
        <v>0</v>
      </c>
      <c r="M232" s="50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</row>
    <row r="233" spans="1:25" s="52" customFormat="1" ht="14.25" hidden="1" x14ac:dyDescent="0.2">
      <c r="A233" s="54"/>
      <c r="B233" s="20" t="s">
        <v>574</v>
      </c>
      <c r="D233" s="65">
        <v>0</v>
      </c>
      <c r="E233" s="66"/>
      <c r="F233" s="65">
        <f t="shared" si="3"/>
        <v>0</v>
      </c>
      <c r="G233" s="66"/>
      <c r="H233" s="65">
        <v>0</v>
      </c>
      <c r="M233" s="50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</row>
    <row r="234" spans="1:25" s="52" customFormat="1" ht="14.25" hidden="1" x14ac:dyDescent="0.2">
      <c r="A234" s="54"/>
      <c r="B234" s="20" t="s">
        <v>575</v>
      </c>
      <c r="D234" s="65">
        <v>0</v>
      </c>
      <c r="E234" s="66"/>
      <c r="F234" s="65">
        <f t="shared" si="3"/>
        <v>0</v>
      </c>
      <c r="G234" s="66"/>
      <c r="H234" s="65">
        <v>0</v>
      </c>
      <c r="M234" s="50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</row>
    <row r="235" spans="1:25" s="52" customFormat="1" ht="14.25" hidden="1" x14ac:dyDescent="0.2">
      <c r="A235" s="54"/>
      <c r="B235" s="20" t="s">
        <v>576</v>
      </c>
      <c r="D235" s="65">
        <v>0</v>
      </c>
      <c r="E235" s="66"/>
      <c r="F235" s="65">
        <f t="shared" si="3"/>
        <v>0</v>
      </c>
      <c r="G235" s="66"/>
      <c r="H235" s="65">
        <v>0</v>
      </c>
      <c r="M235" s="50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</row>
    <row r="236" spans="1:25" s="52" customFormat="1" ht="14.25" x14ac:dyDescent="0.2">
      <c r="A236" s="54"/>
      <c r="B236" s="20" t="s">
        <v>577</v>
      </c>
      <c r="D236" s="65">
        <v>-19238.689999999999</v>
      </c>
      <c r="E236" s="66"/>
      <c r="F236" s="65">
        <f t="shared" si="3"/>
        <v>-26601.52</v>
      </c>
      <c r="G236" s="66"/>
      <c r="H236" s="65">
        <v>-45840.21</v>
      </c>
      <c r="M236" s="50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</row>
    <row r="237" spans="1:25" s="52" customFormat="1" ht="14.25" x14ac:dyDescent="0.2">
      <c r="A237" s="54"/>
      <c r="B237" s="20" t="s">
        <v>578</v>
      </c>
      <c r="D237" s="65">
        <v>-329</v>
      </c>
      <c r="E237" s="66"/>
      <c r="F237" s="65">
        <f t="shared" si="3"/>
        <v>-14995.86</v>
      </c>
      <c r="G237" s="66"/>
      <c r="H237" s="65">
        <v>-15324.86</v>
      </c>
      <c r="M237" s="50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</row>
    <row r="238" spans="1:25" s="52" customFormat="1" ht="14.25" hidden="1" x14ac:dyDescent="0.2">
      <c r="A238" s="54"/>
      <c r="B238" s="20" t="s">
        <v>579</v>
      </c>
      <c r="D238" s="65">
        <v>0</v>
      </c>
      <c r="E238" s="66"/>
      <c r="F238" s="65">
        <f t="shared" si="3"/>
        <v>0</v>
      </c>
      <c r="G238" s="66"/>
      <c r="H238" s="65">
        <v>0</v>
      </c>
      <c r="M238" s="50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</row>
    <row r="239" spans="1:25" s="52" customFormat="1" ht="14.25" hidden="1" x14ac:dyDescent="0.2">
      <c r="A239" s="54"/>
      <c r="B239" s="20" t="s">
        <v>580</v>
      </c>
      <c r="D239" s="65">
        <v>0</v>
      </c>
      <c r="E239" s="66"/>
      <c r="F239" s="65">
        <f t="shared" si="3"/>
        <v>0</v>
      </c>
      <c r="G239" s="66"/>
      <c r="H239" s="65">
        <v>0</v>
      </c>
      <c r="M239" s="50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</row>
    <row r="240" spans="1:25" s="52" customFormat="1" ht="14.25" hidden="1" x14ac:dyDescent="0.2">
      <c r="A240" s="54"/>
      <c r="B240" s="20" t="s">
        <v>581</v>
      </c>
      <c r="D240" s="65">
        <v>0</v>
      </c>
      <c r="E240" s="66"/>
      <c r="F240" s="65">
        <f t="shared" si="3"/>
        <v>0</v>
      </c>
      <c r="G240" s="66"/>
      <c r="H240" s="65">
        <v>0</v>
      </c>
      <c r="M240" s="50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</row>
    <row r="241" spans="1:25" s="52" customFormat="1" ht="14.25" hidden="1" x14ac:dyDescent="0.2">
      <c r="A241" s="54"/>
      <c r="B241" s="20" t="s">
        <v>582</v>
      </c>
      <c r="D241" s="65">
        <v>0</v>
      </c>
      <c r="E241" s="66"/>
      <c r="F241" s="65">
        <f t="shared" si="3"/>
        <v>0</v>
      </c>
      <c r="G241" s="66"/>
      <c r="H241" s="65">
        <v>0</v>
      </c>
      <c r="M241" s="50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</row>
    <row r="242" spans="1:25" s="52" customFormat="1" ht="14.25" x14ac:dyDescent="0.2">
      <c r="A242" s="54"/>
      <c r="B242" s="20" t="s">
        <v>583</v>
      </c>
      <c r="D242" s="65">
        <v>-38666.639999999999</v>
      </c>
      <c r="E242" s="66"/>
      <c r="F242" s="65">
        <f t="shared" si="3"/>
        <v>-4833.3400000000038</v>
      </c>
      <c r="G242" s="66"/>
      <c r="H242" s="65">
        <v>-43499.98</v>
      </c>
      <c r="M242" s="50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</row>
    <row r="243" spans="1:25" s="52" customFormat="1" ht="14.25" hidden="1" x14ac:dyDescent="0.2">
      <c r="A243" s="54"/>
      <c r="B243" s="20" t="s">
        <v>584</v>
      </c>
      <c r="D243" s="65">
        <v>0</v>
      </c>
      <c r="E243" s="66"/>
      <c r="F243" s="65">
        <f t="shared" si="3"/>
        <v>0</v>
      </c>
      <c r="G243" s="66"/>
      <c r="H243" s="65">
        <v>0</v>
      </c>
      <c r="M243" s="50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</row>
    <row r="244" spans="1:25" s="52" customFormat="1" ht="14.25" x14ac:dyDescent="0.2">
      <c r="A244" s="54"/>
      <c r="B244" s="20" t="s">
        <v>585</v>
      </c>
      <c r="D244" s="65">
        <v>-392.1</v>
      </c>
      <c r="E244" s="66"/>
      <c r="F244" s="65">
        <f t="shared" si="3"/>
        <v>-9250</v>
      </c>
      <c r="G244" s="66"/>
      <c r="H244" s="65">
        <v>-9642.1</v>
      </c>
      <c r="M244" s="50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</row>
    <row r="245" spans="1:25" s="52" customFormat="1" ht="14.25" hidden="1" x14ac:dyDescent="0.2">
      <c r="A245" s="54"/>
      <c r="B245" s="20" t="s">
        <v>586</v>
      </c>
      <c r="D245" s="65">
        <v>0</v>
      </c>
      <c r="E245" s="66"/>
      <c r="F245" s="65">
        <f t="shared" si="3"/>
        <v>0</v>
      </c>
      <c r="G245" s="66"/>
      <c r="H245" s="65">
        <v>0</v>
      </c>
      <c r="M245" s="50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</row>
    <row r="246" spans="1:25" s="52" customFormat="1" ht="14.25" x14ac:dyDescent="0.2">
      <c r="A246" s="54"/>
      <c r="B246" s="20" t="s">
        <v>587</v>
      </c>
      <c r="D246" s="65">
        <v>-21333.360000000001</v>
      </c>
      <c r="E246" s="66"/>
      <c r="F246" s="65">
        <f t="shared" si="3"/>
        <v>-2666.66</v>
      </c>
      <c r="G246" s="66"/>
      <c r="H246" s="65">
        <v>-24000.02</v>
      </c>
      <c r="M246" s="50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</row>
    <row r="247" spans="1:25" s="52" customFormat="1" ht="14.25" hidden="1" x14ac:dyDescent="0.2">
      <c r="A247" s="54"/>
      <c r="B247" s="20" t="s">
        <v>588</v>
      </c>
      <c r="D247" s="65">
        <v>0</v>
      </c>
      <c r="E247" s="66"/>
      <c r="F247" s="65">
        <f t="shared" si="3"/>
        <v>0</v>
      </c>
      <c r="G247" s="66"/>
      <c r="H247" s="65">
        <v>0</v>
      </c>
      <c r="M247" s="50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</row>
    <row r="248" spans="1:25" s="52" customFormat="1" ht="14.25" x14ac:dyDescent="0.2">
      <c r="A248" s="54"/>
      <c r="B248" s="20" t="s">
        <v>589</v>
      </c>
      <c r="D248" s="65">
        <v>-3122.35</v>
      </c>
      <c r="E248" s="66"/>
      <c r="F248" s="65">
        <f t="shared" si="3"/>
        <v>0</v>
      </c>
      <c r="G248" s="66"/>
      <c r="H248" s="65">
        <v>-3122.35</v>
      </c>
      <c r="M248" s="50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</row>
    <row r="249" spans="1:25" s="52" customFormat="1" ht="14.25" hidden="1" x14ac:dyDescent="0.2">
      <c r="A249" s="54"/>
      <c r="B249" s="20" t="s">
        <v>590</v>
      </c>
      <c r="D249" s="65">
        <v>0</v>
      </c>
      <c r="E249" s="66"/>
      <c r="F249" s="65">
        <f>H249-D249</f>
        <v>0</v>
      </c>
      <c r="G249" s="66"/>
      <c r="H249" s="65">
        <v>0</v>
      </c>
      <c r="M249" s="50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</row>
    <row r="250" spans="1:25" s="52" customFormat="1" ht="14.25" hidden="1" x14ac:dyDescent="0.2">
      <c r="A250" s="54"/>
      <c r="B250" s="20" t="s">
        <v>591</v>
      </c>
      <c r="D250" s="65">
        <v>0</v>
      </c>
      <c r="E250" s="66"/>
      <c r="F250" s="65">
        <f t="shared" si="3"/>
        <v>0</v>
      </c>
      <c r="G250" s="66"/>
      <c r="H250" s="65">
        <v>0</v>
      </c>
      <c r="M250" s="50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</row>
    <row r="251" spans="1:25" s="52" customFormat="1" ht="14.25" hidden="1" x14ac:dyDescent="0.2">
      <c r="A251" s="54"/>
      <c r="B251" s="20" t="s">
        <v>592</v>
      </c>
      <c r="D251" s="65">
        <v>0</v>
      </c>
      <c r="E251" s="66"/>
      <c r="F251" s="65">
        <f t="shared" si="3"/>
        <v>0</v>
      </c>
      <c r="G251" s="66"/>
      <c r="H251" s="65">
        <v>0</v>
      </c>
      <c r="M251" s="50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</row>
    <row r="252" spans="1:25" s="52" customFormat="1" ht="14.25" hidden="1" x14ac:dyDescent="0.2">
      <c r="A252" s="54"/>
      <c r="B252" s="20" t="s">
        <v>593</v>
      </c>
      <c r="D252" s="65">
        <v>0</v>
      </c>
      <c r="E252" s="66"/>
      <c r="F252" s="65">
        <f t="shared" si="3"/>
        <v>0</v>
      </c>
      <c r="G252" s="66"/>
      <c r="H252" s="65">
        <v>0</v>
      </c>
      <c r="M252" s="50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</row>
    <row r="253" spans="1:25" s="52" customFormat="1" ht="14.25" hidden="1" x14ac:dyDescent="0.2">
      <c r="A253" s="54"/>
      <c r="B253" s="20" t="s">
        <v>594</v>
      </c>
      <c r="D253" s="65">
        <v>0</v>
      </c>
      <c r="E253" s="66"/>
      <c r="F253" s="65">
        <f t="shared" si="3"/>
        <v>0</v>
      </c>
      <c r="G253" s="66"/>
      <c r="H253" s="65">
        <v>0</v>
      </c>
      <c r="M253" s="50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</row>
    <row r="254" spans="1:25" s="52" customFormat="1" ht="14.25" hidden="1" x14ac:dyDescent="0.2">
      <c r="A254" s="54"/>
      <c r="B254" s="20" t="s">
        <v>595</v>
      </c>
      <c r="D254" s="65">
        <v>0</v>
      </c>
      <c r="E254" s="66"/>
      <c r="F254" s="65">
        <f t="shared" si="3"/>
        <v>0</v>
      </c>
      <c r="G254" s="66"/>
      <c r="H254" s="65">
        <v>0</v>
      </c>
      <c r="M254" s="50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</row>
    <row r="255" spans="1:25" s="52" customFormat="1" ht="14.25" hidden="1" x14ac:dyDescent="0.2">
      <c r="A255" s="54"/>
      <c r="B255" s="20" t="s">
        <v>596</v>
      </c>
      <c r="D255" s="65">
        <v>0</v>
      </c>
      <c r="E255" s="66"/>
      <c r="F255" s="65">
        <f t="shared" si="3"/>
        <v>0</v>
      </c>
      <c r="G255" s="66"/>
      <c r="H255" s="65">
        <v>0</v>
      </c>
      <c r="M255" s="50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</row>
    <row r="256" spans="1:25" s="52" customFormat="1" ht="14.25" x14ac:dyDescent="0.2">
      <c r="A256" s="54"/>
      <c r="B256" s="20" t="s">
        <v>597</v>
      </c>
      <c r="D256" s="65">
        <v>-2022102.08</v>
      </c>
      <c r="E256" s="66"/>
      <c r="F256" s="65">
        <f t="shared" si="3"/>
        <v>-442788.87999999989</v>
      </c>
      <c r="G256" s="66"/>
      <c r="H256" s="65">
        <v>-2464890.96</v>
      </c>
      <c r="M256" s="50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</row>
    <row r="257" spans="1:25" s="52" customFormat="1" ht="14.25" hidden="1" x14ac:dyDescent="0.2">
      <c r="A257" s="54"/>
      <c r="B257" s="20" t="s">
        <v>598</v>
      </c>
      <c r="D257" s="65">
        <v>0</v>
      </c>
      <c r="E257" s="66"/>
      <c r="F257" s="65">
        <f t="shared" si="3"/>
        <v>0</v>
      </c>
      <c r="G257" s="66"/>
      <c r="H257" s="65">
        <v>0</v>
      </c>
      <c r="M257" s="50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</row>
    <row r="258" spans="1:25" s="52" customFormat="1" ht="14.25" hidden="1" x14ac:dyDescent="0.2">
      <c r="A258" s="54"/>
      <c r="B258" s="20" t="s">
        <v>599</v>
      </c>
      <c r="D258" s="65">
        <v>0</v>
      </c>
      <c r="E258" s="66"/>
      <c r="F258" s="65">
        <f t="shared" si="3"/>
        <v>0</v>
      </c>
      <c r="G258" s="66"/>
      <c r="H258" s="65">
        <v>0</v>
      </c>
      <c r="M258" s="50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</row>
    <row r="259" spans="1:25" s="52" customFormat="1" ht="14.25" hidden="1" x14ac:dyDescent="0.2">
      <c r="A259" s="54"/>
      <c r="B259" s="20" t="s">
        <v>600</v>
      </c>
      <c r="D259" s="65">
        <v>0</v>
      </c>
      <c r="E259" s="66"/>
      <c r="F259" s="65">
        <f t="shared" si="3"/>
        <v>0</v>
      </c>
      <c r="G259" s="66"/>
      <c r="H259" s="65">
        <v>0</v>
      </c>
      <c r="M259" s="50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</row>
    <row r="260" spans="1:25" s="52" customFormat="1" ht="14.25" hidden="1" x14ac:dyDescent="0.2">
      <c r="A260" s="54"/>
      <c r="B260" s="20" t="s">
        <v>601</v>
      </c>
      <c r="D260" s="65">
        <v>0</v>
      </c>
      <c r="E260" s="66"/>
      <c r="F260" s="65">
        <f t="shared" si="3"/>
        <v>0</v>
      </c>
      <c r="G260" s="66"/>
      <c r="H260" s="65">
        <v>0</v>
      </c>
      <c r="M260" s="50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</row>
    <row r="261" spans="1:25" s="52" customFormat="1" ht="14.25" x14ac:dyDescent="0.2">
      <c r="A261" s="54"/>
      <c r="B261" s="20" t="s">
        <v>602</v>
      </c>
      <c r="D261" s="65">
        <v>-82.85</v>
      </c>
      <c r="E261" s="66"/>
      <c r="F261" s="65">
        <f t="shared" si="3"/>
        <v>0</v>
      </c>
      <c r="G261" s="66"/>
      <c r="H261" s="65">
        <v>-82.85</v>
      </c>
      <c r="M261" s="50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</row>
    <row r="262" spans="1:25" s="52" customFormat="1" ht="14.25" hidden="1" x14ac:dyDescent="0.2">
      <c r="A262" s="54"/>
      <c r="B262" s="20" t="s">
        <v>603</v>
      </c>
      <c r="D262" s="65">
        <v>0</v>
      </c>
      <c r="E262" s="66"/>
      <c r="F262" s="65">
        <f t="shared" si="3"/>
        <v>0</v>
      </c>
      <c r="G262" s="66"/>
      <c r="H262" s="65">
        <v>0</v>
      </c>
      <c r="M262" s="50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</row>
    <row r="263" spans="1:25" s="52" customFormat="1" ht="14.25" x14ac:dyDescent="0.2">
      <c r="A263" s="54"/>
      <c r="B263" s="20" t="s">
        <v>604</v>
      </c>
      <c r="D263" s="65">
        <v>-29259.97</v>
      </c>
      <c r="E263" s="66"/>
      <c r="F263" s="65">
        <f t="shared" si="3"/>
        <v>-4009.8499999999985</v>
      </c>
      <c r="G263" s="66"/>
      <c r="H263" s="65">
        <v>-33269.82</v>
      </c>
      <c r="M263" s="50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</row>
    <row r="264" spans="1:25" s="52" customFormat="1" ht="14.25" hidden="1" x14ac:dyDescent="0.2">
      <c r="A264" s="54"/>
      <c r="B264" s="20" t="s">
        <v>605</v>
      </c>
      <c r="D264" s="65">
        <v>0</v>
      </c>
      <c r="E264" s="66"/>
      <c r="F264" s="65">
        <f t="shared" si="3"/>
        <v>0</v>
      </c>
      <c r="G264" s="66"/>
      <c r="H264" s="65">
        <v>0</v>
      </c>
      <c r="M264" s="50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</row>
    <row r="265" spans="1:25" s="52" customFormat="1" ht="14.25" hidden="1" x14ac:dyDescent="0.2">
      <c r="A265" s="54"/>
      <c r="B265" s="20" t="s">
        <v>606</v>
      </c>
      <c r="D265" s="65">
        <v>0</v>
      </c>
      <c r="E265" s="66"/>
      <c r="F265" s="65">
        <f t="shared" ref="F265:F279" si="4">H265-D265</f>
        <v>0</v>
      </c>
      <c r="G265" s="66"/>
      <c r="H265" s="65">
        <v>0</v>
      </c>
      <c r="M265" s="50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</row>
    <row r="266" spans="1:25" s="52" customFormat="1" ht="14.25" hidden="1" x14ac:dyDescent="0.2">
      <c r="A266" s="54"/>
      <c r="B266" s="20" t="s">
        <v>557</v>
      </c>
      <c r="D266" s="65">
        <v>0</v>
      </c>
      <c r="E266" s="66"/>
      <c r="F266" s="65">
        <f t="shared" si="4"/>
        <v>0</v>
      </c>
      <c r="G266" s="66"/>
      <c r="H266" s="65">
        <v>0</v>
      </c>
      <c r="M266" s="50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</row>
    <row r="267" spans="1:25" s="52" customFormat="1" ht="14.25" hidden="1" x14ac:dyDescent="0.2">
      <c r="A267" s="54"/>
      <c r="B267" s="20" t="s">
        <v>607</v>
      </c>
      <c r="D267" s="65">
        <v>0</v>
      </c>
      <c r="E267" s="66"/>
      <c r="F267" s="65">
        <f t="shared" si="4"/>
        <v>0</v>
      </c>
      <c r="G267" s="66"/>
      <c r="H267" s="65">
        <v>0</v>
      </c>
      <c r="M267" s="50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</row>
    <row r="268" spans="1:25" s="52" customFormat="1" ht="14.25" hidden="1" x14ac:dyDescent="0.2">
      <c r="A268" s="54"/>
      <c r="B268" s="20" t="s">
        <v>608</v>
      </c>
      <c r="D268" s="65">
        <v>0</v>
      </c>
      <c r="E268" s="66"/>
      <c r="F268" s="65">
        <f t="shared" si="4"/>
        <v>0</v>
      </c>
      <c r="G268" s="66"/>
      <c r="H268" s="65">
        <v>0</v>
      </c>
      <c r="M268" s="50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</row>
    <row r="269" spans="1:25" s="52" customFormat="1" ht="14.25" hidden="1" x14ac:dyDescent="0.2">
      <c r="A269" s="54"/>
      <c r="B269" s="20" t="s">
        <v>609</v>
      </c>
      <c r="D269" s="65">
        <v>0</v>
      </c>
      <c r="E269" s="66"/>
      <c r="F269" s="65">
        <f>H269-D269</f>
        <v>0</v>
      </c>
      <c r="G269" s="66"/>
      <c r="H269" s="65">
        <v>0</v>
      </c>
      <c r="M269" s="50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</row>
    <row r="270" spans="1:25" s="52" customFormat="1" ht="14.25" hidden="1" x14ac:dyDescent="0.2">
      <c r="A270" s="54"/>
      <c r="B270" s="20" t="s">
        <v>610</v>
      </c>
      <c r="D270" s="65">
        <v>0</v>
      </c>
      <c r="E270" s="66"/>
      <c r="F270" s="65">
        <f>H270-D270</f>
        <v>0</v>
      </c>
      <c r="G270" s="66"/>
      <c r="H270" s="65">
        <v>0</v>
      </c>
      <c r="M270" s="50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</row>
    <row r="271" spans="1:25" s="52" customFormat="1" ht="14.25" hidden="1" x14ac:dyDescent="0.2">
      <c r="A271" s="54"/>
      <c r="B271" s="20" t="s">
        <v>611</v>
      </c>
      <c r="D271" s="65">
        <v>0</v>
      </c>
      <c r="E271" s="66"/>
      <c r="F271" s="65">
        <f>H271-D271</f>
        <v>0</v>
      </c>
      <c r="G271" s="66"/>
      <c r="H271" s="65">
        <v>0</v>
      </c>
      <c r="M271" s="50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</row>
    <row r="272" spans="1:25" s="52" customFormat="1" ht="14.25" hidden="1" x14ac:dyDescent="0.2">
      <c r="A272" s="54"/>
      <c r="B272" s="20" t="s">
        <v>612</v>
      </c>
      <c r="D272" s="65">
        <v>0</v>
      </c>
      <c r="E272" s="66"/>
      <c r="F272" s="65">
        <f>H272-D272</f>
        <v>0</v>
      </c>
      <c r="G272" s="66"/>
      <c r="H272" s="65">
        <v>0</v>
      </c>
      <c r="M272" s="50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</row>
    <row r="273" spans="1:25" s="52" customFormat="1" ht="14.25" hidden="1" x14ac:dyDescent="0.2">
      <c r="A273" s="54"/>
      <c r="B273" s="20" t="s">
        <v>613</v>
      </c>
      <c r="D273" s="65">
        <v>0</v>
      </c>
      <c r="E273" s="66"/>
      <c r="F273" s="65">
        <f t="shared" si="4"/>
        <v>0</v>
      </c>
      <c r="G273" s="66"/>
      <c r="H273" s="65">
        <v>0</v>
      </c>
      <c r="M273" s="50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</row>
    <row r="274" spans="1:25" s="52" customFormat="1" ht="14.25" x14ac:dyDescent="0.2">
      <c r="A274" s="54" t="s">
        <v>188</v>
      </c>
      <c r="B274" s="20"/>
      <c r="D274" s="77">
        <f>SUM(D201:D273)</f>
        <v>-2157017.9700000002</v>
      </c>
      <c r="E274" s="66"/>
      <c r="F274" s="77">
        <f>SUM(F201:F273)</f>
        <v>-603988.53999999992</v>
      </c>
      <c r="G274" s="66"/>
      <c r="H274" s="77">
        <f>SUM(H201:H273)</f>
        <v>-2761006.51</v>
      </c>
      <c r="M274" s="50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</row>
    <row r="275" spans="1:25" s="52" customFormat="1" ht="14.25" hidden="1" x14ac:dyDescent="0.2">
      <c r="A275" s="54"/>
      <c r="B275" s="20"/>
      <c r="D275" s="65"/>
      <c r="E275" s="66"/>
      <c r="F275" s="65"/>
      <c r="G275" s="66"/>
      <c r="H275" s="65"/>
      <c r="M275" s="50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</row>
    <row r="276" spans="1:25" s="52" customFormat="1" ht="14.25" hidden="1" x14ac:dyDescent="0.2">
      <c r="A276" s="54" t="s">
        <v>188</v>
      </c>
      <c r="B276" s="81" t="s">
        <v>614</v>
      </c>
      <c r="D276" s="78">
        <f>+D274+D199+D163+D119</f>
        <v>14618902.969999999</v>
      </c>
      <c r="E276" s="66"/>
      <c r="F276" s="78">
        <f>+F274+F199+F163+F119</f>
        <v>3004025.5500000026</v>
      </c>
      <c r="G276" s="66"/>
      <c r="H276" s="78">
        <f>+H274+H199+H163+H119</f>
        <v>17622928.520000003</v>
      </c>
      <c r="M276" s="50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</row>
    <row r="277" spans="1:25" s="52" customFormat="1" ht="14.25" hidden="1" x14ac:dyDescent="0.2">
      <c r="A277" s="54"/>
      <c r="B277" s="20"/>
      <c r="D277" s="65">
        <f>SUM(D278:D279)</f>
        <v>0</v>
      </c>
      <c r="E277" s="66"/>
      <c r="F277" s="65">
        <f>SUM(F278:F279)</f>
        <v>0</v>
      </c>
      <c r="G277" s="66"/>
      <c r="H277" s="65">
        <f>SUM(H278:H279)</f>
        <v>0</v>
      </c>
      <c r="M277" s="50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</row>
    <row r="278" spans="1:25" s="52" customFormat="1" ht="14.25" hidden="1" x14ac:dyDescent="0.2">
      <c r="A278" s="54"/>
      <c r="B278" s="20" t="s">
        <v>616</v>
      </c>
      <c r="D278" s="65">
        <v>0</v>
      </c>
      <c r="E278" s="66"/>
      <c r="F278" s="65">
        <f t="shared" si="4"/>
        <v>0</v>
      </c>
      <c r="G278" s="66"/>
      <c r="H278" s="65">
        <v>0</v>
      </c>
      <c r="M278" s="50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</row>
    <row r="279" spans="1:25" s="52" customFormat="1" ht="14.25" hidden="1" x14ac:dyDescent="0.2">
      <c r="A279" s="54"/>
      <c r="B279" s="20" t="s">
        <v>617</v>
      </c>
      <c r="D279" s="65">
        <v>0</v>
      </c>
      <c r="E279" s="66"/>
      <c r="F279" s="65">
        <f t="shared" si="4"/>
        <v>0</v>
      </c>
      <c r="G279" s="66"/>
      <c r="H279" s="65">
        <v>0</v>
      </c>
      <c r="M279" s="50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</row>
    <row r="280" spans="1:25" s="52" customFormat="1" ht="14.25" x14ac:dyDescent="0.2">
      <c r="A280" s="54"/>
      <c r="B280" s="20"/>
      <c r="D280" s="65"/>
      <c r="E280" s="66"/>
      <c r="F280" s="65"/>
      <c r="G280" s="66"/>
      <c r="H280" s="65"/>
      <c r="M280" s="50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</row>
    <row r="281" spans="1:25" s="52" customFormat="1" ht="15" thickBot="1" x14ac:dyDescent="0.25">
      <c r="A281" s="54" t="s">
        <v>188</v>
      </c>
      <c r="B281" s="81" t="s">
        <v>618</v>
      </c>
      <c r="D281" s="90">
        <f>D276+D278+D279</f>
        <v>14618902.969999999</v>
      </c>
      <c r="E281" s="66"/>
      <c r="F281" s="90">
        <f>F276+F278+F279</f>
        <v>3004025.5500000026</v>
      </c>
      <c r="G281" s="66"/>
      <c r="H281" s="90">
        <f>H276+H278+H279</f>
        <v>17622928.520000003</v>
      </c>
      <c r="M281" s="50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</row>
    <row r="282" spans="1:25" s="52" customFormat="1" ht="15" thickTop="1" x14ac:dyDescent="0.2">
      <c r="A282" s="54"/>
      <c r="B282" s="81"/>
      <c r="D282" s="65"/>
      <c r="E282" s="66"/>
      <c r="F282" s="65"/>
      <c r="G282" s="66"/>
      <c r="H282" s="65"/>
      <c r="M282" s="50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</row>
    <row r="283" spans="1:25" s="52" customFormat="1" ht="15" thickBot="1" x14ac:dyDescent="0.25">
      <c r="A283" s="54"/>
      <c r="B283" s="81" t="s">
        <v>619</v>
      </c>
      <c r="D283" s="91">
        <v>4479484</v>
      </c>
      <c r="E283" s="66"/>
      <c r="F283" s="91">
        <f>H283</f>
        <v>4479484</v>
      </c>
      <c r="G283" s="66"/>
      <c r="H283" s="92">
        <v>4479484</v>
      </c>
      <c r="M283" s="50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</row>
    <row r="284" spans="1:25" s="52" customFormat="1" ht="15" thickTop="1" x14ac:dyDescent="0.2">
      <c r="A284" s="54"/>
      <c r="B284" s="67"/>
      <c r="D284" s="65"/>
      <c r="E284" s="66"/>
      <c r="F284" s="65"/>
      <c r="G284" s="66"/>
      <c r="H284" s="65"/>
      <c r="M284" s="50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</row>
    <row r="285" spans="1:25" s="52" customFormat="1" ht="15.75" thickBot="1" x14ac:dyDescent="0.3">
      <c r="A285" s="54" t="s">
        <v>188</v>
      </c>
      <c r="B285" s="81" t="s">
        <v>620</v>
      </c>
      <c r="C285" s="63"/>
      <c r="D285" s="94">
        <f>IFERROR(+D281/D283,0)</f>
        <v>3.2635238723924451</v>
      </c>
      <c r="E285" s="66"/>
      <c r="F285" s="94">
        <f>IFERROR(+F281/F283,0)</f>
        <v>0.67061865830975231</v>
      </c>
      <c r="G285" s="66"/>
      <c r="H285" s="94">
        <f>IFERROR(+H281/H283,0)</f>
        <v>3.9341425307021978</v>
      </c>
      <c r="M285" s="50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</row>
    <row r="286" spans="1:25" s="52" customFormat="1" ht="15" thickTop="1" x14ac:dyDescent="0.2">
      <c r="A286" s="54"/>
      <c r="B286" s="95"/>
      <c r="D286" s="65"/>
      <c r="E286" s="66"/>
      <c r="F286" s="65"/>
      <c r="G286" s="66"/>
      <c r="H286" s="65"/>
      <c r="M286" s="50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</row>
    <row r="287" spans="1:25" s="52" customFormat="1" ht="14.25" x14ac:dyDescent="0.2">
      <c r="A287" s="54" t="s">
        <v>188</v>
      </c>
      <c r="B287" s="81" t="s">
        <v>621</v>
      </c>
      <c r="D287" s="65"/>
      <c r="E287" s="66"/>
      <c r="F287" s="65"/>
      <c r="G287" s="66"/>
      <c r="H287" s="65"/>
      <c r="M287" s="50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</row>
    <row r="288" spans="1:25" s="52" customFormat="1" ht="14.25" hidden="1" x14ac:dyDescent="0.2">
      <c r="A288" s="54"/>
      <c r="B288" s="20" t="s">
        <v>622</v>
      </c>
      <c r="D288" s="65">
        <v>0</v>
      </c>
      <c r="E288" s="66"/>
      <c r="F288" s="65">
        <f t="shared" ref="F288:F330" si="5">H288-D288</f>
        <v>0</v>
      </c>
      <c r="G288" s="66"/>
      <c r="H288" s="65">
        <v>0</v>
      </c>
      <c r="L288" s="51"/>
      <c r="M288" s="50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</row>
    <row r="289" spans="1:25" s="52" customFormat="1" ht="14.25" hidden="1" x14ac:dyDescent="0.2">
      <c r="A289" s="54"/>
      <c r="B289" s="20" t="s">
        <v>104</v>
      </c>
      <c r="D289" s="65">
        <v>0</v>
      </c>
      <c r="E289" s="66"/>
      <c r="F289" s="65">
        <f t="shared" si="5"/>
        <v>0</v>
      </c>
      <c r="G289" s="66"/>
      <c r="H289" s="65">
        <v>0</v>
      </c>
      <c r="L289" s="51"/>
      <c r="M289" s="50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</row>
    <row r="290" spans="1:25" s="52" customFormat="1" ht="14.25" hidden="1" x14ac:dyDescent="0.2">
      <c r="A290" s="54"/>
      <c r="B290" s="20" t="s">
        <v>390</v>
      </c>
      <c r="D290" s="65">
        <v>0</v>
      </c>
      <c r="E290" s="66"/>
      <c r="F290" s="65">
        <f t="shared" si="5"/>
        <v>0</v>
      </c>
      <c r="G290" s="66"/>
      <c r="H290" s="65">
        <v>0</v>
      </c>
      <c r="L290" s="51"/>
      <c r="M290" s="50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</row>
    <row r="291" spans="1:25" s="52" customFormat="1" ht="14.25" hidden="1" x14ac:dyDescent="0.2">
      <c r="A291" s="54"/>
      <c r="B291" s="20" t="s">
        <v>623</v>
      </c>
      <c r="D291" s="65">
        <v>0</v>
      </c>
      <c r="E291" s="66"/>
      <c r="F291" s="65">
        <f t="shared" si="5"/>
        <v>0</v>
      </c>
      <c r="G291" s="66"/>
      <c r="H291" s="65">
        <v>0</v>
      </c>
      <c r="L291" s="51"/>
      <c r="M291" s="50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</row>
    <row r="292" spans="1:25" s="52" customFormat="1" ht="14.25" hidden="1" x14ac:dyDescent="0.2">
      <c r="A292" s="54"/>
      <c r="B292" s="20" t="s">
        <v>624</v>
      </c>
      <c r="D292" s="65">
        <v>0</v>
      </c>
      <c r="E292" s="66"/>
      <c r="F292" s="65">
        <f t="shared" si="5"/>
        <v>0</v>
      </c>
      <c r="G292" s="66"/>
      <c r="H292" s="65">
        <v>0</v>
      </c>
      <c r="L292" s="51"/>
      <c r="M292" s="50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</row>
    <row r="293" spans="1:25" s="52" customFormat="1" ht="14.25" hidden="1" x14ac:dyDescent="0.2">
      <c r="A293" s="54"/>
      <c r="B293" s="20" t="s">
        <v>625</v>
      </c>
      <c r="D293" s="65">
        <v>0</v>
      </c>
      <c r="E293" s="66"/>
      <c r="F293" s="65">
        <f t="shared" si="5"/>
        <v>0</v>
      </c>
      <c r="G293" s="66"/>
      <c r="H293" s="65">
        <v>0</v>
      </c>
      <c r="L293" s="51"/>
      <c r="M293" s="50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</row>
    <row r="294" spans="1:25" s="52" customFormat="1" ht="14.25" hidden="1" x14ac:dyDescent="0.2">
      <c r="A294" s="54"/>
      <c r="B294" s="20" t="s">
        <v>469</v>
      </c>
      <c r="D294" s="65">
        <v>0</v>
      </c>
      <c r="E294" s="66"/>
      <c r="F294" s="65">
        <f t="shared" si="5"/>
        <v>0</v>
      </c>
      <c r="G294" s="66"/>
      <c r="H294" s="65">
        <v>0</v>
      </c>
      <c r="L294" s="51"/>
      <c r="M294" s="50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</row>
    <row r="295" spans="1:25" s="52" customFormat="1" ht="14.25" hidden="1" x14ac:dyDescent="0.2">
      <c r="A295" s="54"/>
      <c r="B295" s="20" t="s">
        <v>626</v>
      </c>
      <c r="D295" s="65">
        <v>0</v>
      </c>
      <c r="E295" s="66"/>
      <c r="F295" s="65">
        <f t="shared" si="5"/>
        <v>0</v>
      </c>
      <c r="G295" s="66"/>
      <c r="H295" s="65">
        <v>0</v>
      </c>
      <c r="L295" s="51"/>
      <c r="M295" s="50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</row>
    <row r="296" spans="1:25" s="52" customFormat="1" ht="14.25" hidden="1" x14ac:dyDescent="0.2">
      <c r="A296" s="54"/>
      <c r="B296" s="20" t="s">
        <v>489</v>
      </c>
      <c r="D296" s="65">
        <v>0</v>
      </c>
      <c r="E296" s="66"/>
      <c r="F296" s="65">
        <f t="shared" si="5"/>
        <v>0</v>
      </c>
      <c r="G296" s="66"/>
      <c r="H296" s="65">
        <v>0</v>
      </c>
      <c r="L296" s="51"/>
      <c r="M296" s="50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</row>
    <row r="297" spans="1:25" s="52" customFormat="1" ht="14.25" hidden="1" x14ac:dyDescent="0.2">
      <c r="A297" s="54"/>
      <c r="B297" s="20" t="s">
        <v>627</v>
      </c>
      <c r="D297" s="65">
        <v>0</v>
      </c>
      <c r="E297" s="66"/>
      <c r="F297" s="65">
        <f t="shared" si="5"/>
        <v>0</v>
      </c>
      <c r="G297" s="66"/>
      <c r="H297" s="65">
        <v>0</v>
      </c>
      <c r="L297" s="51"/>
      <c r="M297" s="50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</row>
    <row r="298" spans="1:25" s="52" customFormat="1" ht="14.25" hidden="1" x14ac:dyDescent="0.2">
      <c r="A298" s="54"/>
      <c r="B298" s="20" t="s">
        <v>148</v>
      </c>
      <c r="D298" s="65">
        <v>0</v>
      </c>
      <c r="E298" s="66"/>
      <c r="F298" s="65">
        <f t="shared" si="5"/>
        <v>0</v>
      </c>
      <c r="G298" s="66"/>
      <c r="H298" s="65">
        <v>0</v>
      </c>
      <c r="L298" s="51"/>
      <c r="M298" s="50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</row>
    <row r="299" spans="1:25" s="52" customFormat="1" ht="14.25" hidden="1" x14ac:dyDescent="0.2">
      <c r="A299" s="54"/>
      <c r="B299" s="20" t="s">
        <v>628</v>
      </c>
      <c r="D299" s="65">
        <v>0</v>
      </c>
      <c r="E299" s="66"/>
      <c r="F299" s="65">
        <f t="shared" si="5"/>
        <v>0</v>
      </c>
      <c r="G299" s="66"/>
      <c r="H299" s="65">
        <v>0</v>
      </c>
      <c r="L299" s="51"/>
      <c r="M299" s="50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</row>
    <row r="300" spans="1:25" s="52" customFormat="1" ht="14.25" hidden="1" x14ac:dyDescent="0.2">
      <c r="A300" s="54"/>
      <c r="B300" s="20" t="s">
        <v>629</v>
      </c>
      <c r="D300" s="65">
        <v>0</v>
      </c>
      <c r="E300" s="66"/>
      <c r="F300" s="65">
        <f t="shared" si="5"/>
        <v>0</v>
      </c>
      <c r="G300" s="66"/>
      <c r="H300" s="65">
        <v>0</v>
      </c>
      <c r="L300" s="51"/>
      <c r="M300" s="50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</row>
    <row r="301" spans="1:25" s="52" customFormat="1" ht="15" hidden="1" x14ac:dyDescent="0.25">
      <c r="A301" s="54"/>
      <c r="B301" s="20" t="s">
        <v>630</v>
      </c>
      <c r="C301" s="63"/>
      <c r="D301" s="65">
        <v>0</v>
      </c>
      <c r="E301" s="66"/>
      <c r="F301" s="65">
        <f t="shared" si="5"/>
        <v>0</v>
      </c>
      <c r="G301" s="66"/>
      <c r="H301" s="65">
        <v>0</v>
      </c>
      <c r="L301" s="51"/>
      <c r="M301" s="50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</row>
    <row r="302" spans="1:25" s="52" customFormat="1" ht="15" x14ac:dyDescent="0.25">
      <c r="A302" s="54"/>
      <c r="B302" s="20" t="s">
        <v>631</v>
      </c>
      <c r="C302" s="63"/>
      <c r="D302" s="65">
        <v>-19333.36</v>
      </c>
      <c r="E302" s="66"/>
      <c r="F302" s="65">
        <f t="shared" si="5"/>
        <v>4833.3400000000038</v>
      </c>
      <c r="G302" s="66"/>
      <c r="H302" s="65">
        <v>-14500.019999999997</v>
      </c>
      <c r="L302" s="51"/>
      <c r="M302" s="50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</row>
    <row r="303" spans="1:25" s="52" customFormat="1" ht="15" x14ac:dyDescent="0.25">
      <c r="A303" s="54"/>
      <c r="B303" s="20" t="s">
        <v>632</v>
      </c>
      <c r="C303" s="63"/>
      <c r="D303" s="65">
        <v>-19266.64</v>
      </c>
      <c r="E303" s="66"/>
      <c r="F303" s="65">
        <f t="shared" si="5"/>
        <v>-733.34000000000015</v>
      </c>
      <c r="G303" s="66"/>
      <c r="H303" s="65">
        <v>-19999.98</v>
      </c>
      <c r="L303" s="51"/>
      <c r="M303" s="50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</row>
    <row r="304" spans="1:25" s="52" customFormat="1" ht="15" hidden="1" x14ac:dyDescent="0.25">
      <c r="A304" s="54"/>
      <c r="B304" s="20" t="s">
        <v>633</v>
      </c>
      <c r="C304" s="63"/>
      <c r="D304" s="65">
        <v>0</v>
      </c>
      <c r="E304" s="66"/>
      <c r="F304" s="65">
        <f t="shared" si="5"/>
        <v>0</v>
      </c>
      <c r="G304" s="66"/>
      <c r="H304" s="65">
        <v>0</v>
      </c>
      <c r="L304" s="51"/>
      <c r="M304" s="50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</row>
    <row r="305" spans="1:25" s="52" customFormat="1" ht="15" hidden="1" x14ac:dyDescent="0.25">
      <c r="A305" s="54"/>
      <c r="B305" s="20" t="s">
        <v>634</v>
      </c>
      <c r="C305" s="63"/>
      <c r="D305" s="65">
        <v>0</v>
      </c>
      <c r="E305" s="66"/>
      <c r="F305" s="65">
        <f t="shared" si="5"/>
        <v>0</v>
      </c>
      <c r="G305" s="66"/>
      <c r="H305" s="65">
        <v>0</v>
      </c>
      <c r="L305" s="51"/>
      <c r="M305" s="50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</row>
    <row r="306" spans="1:25" s="52" customFormat="1" ht="15" hidden="1" x14ac:dyDescent="0.25">
      <c r="A306" s="54"/>
      <c r="B306" s="20" t="s">
        <v>635</v>
      </c>
      <c r="C306" s="63"/>
      <c r="D306" s="65">
        <v>0</v>
      </c>
      <c r="E306" s="66"/>
      <c r="F306" s="65">
        <f t="shared" si="5"/>
        <v>0</v>
      </c>
      <c r="G306" s="66"/>
      <c r="H306" s="65">
        <v>0</v>
      </c>
      <c r="L306" s="51"/>
      <c r="M306" s="50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</row>
    <row r="307" spans="1:25" s="52" customFormat="1" ht="15" hidden="1" x14ac:dyDescent="0.25">
      <c r="A307" s="54"/>
      <c r="B307" s="20" t="s">
        <v>636</v>
      </c>
      <c r="C307" s="63"/>
      <c r="D307" s="65">
        <v>0</v>
      </c>
      <c r="E307" s="66"/>
      <c r="F307" s="65">
        <f t="shared" si="5"/>
        <v>0</v>
      </c>
      <c r="G307" s="66"/>
      <c r="H307" s="65">
        <v>0</v>
      </c>
      <c r="L307" s="51"/>
      <c r="M307" s="50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</row>
    <row r="308" spans="1:25" s="52" customFormat="1" ht="15" hidden="1" x14ac:dyDescent="0.25">
      <c r="A308" s="54"/>
      <c r="B308" s="20" t="s">
        <v>637</v>
      </c>
      <c r="C308" s="63"/>
      <c r="D308" s="65">
        <v>0</v>
      </c>
      <c r="E308" s="66"/>
      <c r="F308" s="65">
        <f t="shared" si="5"/>
        <v>0</v>
      </c>
      <c r="G308" s="66"/>
      <c r="H308" s="65">
        <v>0</v>
      </c>
      <c r="L308" s="51"/>
      <c r="M308" s="50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</row>
    <row r="309" spans="1:25" s="52" customFormat="1" ht="15" hidden="1" x14ac:dyDescent="0.25">
      <c r="A309" s="54"/>
      <c r="B309" s="20" t="s">
        <v>638</v>
      </c>
      <c r="C309" s="63"/>
      <c r="D309" s="65">
        <v>0</v>
      </c>
      <c r="E309" s="66"/>
      <c r="F309" s="65">
        <f t="shared" si="5"/>
        <v>0</v>
      </c>
      <c r="G309" s="66"/>
      <c r="H309" s="65">
        <v>0</v>
      </c>
      <c r="L309" s="51"/>
      <c r="M309" s="50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</row>
    <row r="310" spans="1:25" s="52" customFormat="1" ht="15" hidden="1" x14ac:dyDescent="0.25">
      <c r="A310" s="54"/>
      <c r="B310" s="20" t="s">
        <v>639</v>
      </c>
      <c r="C310" s="63"/>
      <c r="D310" s="65">
        <v>0</v>
      </c>
      <c r="E310" s="66"/>
      <c r="F310" s="65">
        <f t="shared" si="5"/>
        <v>0</v>
      </c>
      <c r="G310" s="66"/>
      <c r="H310" s="65">
        <v>0</v>
      </c>
      <c r="L310" s="51"/>
      <c r="M310" s="50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</row>
    <row r="311" spans="1:25" s="52" customFormat="1" ht="15" hidden="1" x14ac:dyDescent="0.25">
      <c r="A311" s="54"/>
      <c r="B311" s="20" t="s">
        <v>640</v>
      </c>
      <c r="C311" s="63"/>
      <c r="D311" s="65">
        <v>0</v>
      </c>
      <c r="E311" s="66"/>
      <c r="F311" s="65">
        <f t="shared" si="5"/>
        <v>0</v>
      </c>
      <c r="G311" s="66"/>
      <c r="H311" s="65">
        <v>0</v>
      </c>
      <c r="L311" s="51"/>
      <c r="M311" s="50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</row>
    <row r="312" spans="1:25" s="52" customFormat="1" ht="15" hidden="1" x14ac:dyDescent="0.25">
      <c r="A312" s="54"/>
      <c r="B312" s="20" t="s">
        <v>641</v>
      </c>
      <c r="C312" s="63"/>
      <c r="D312" s="65">
        <v>0</v>
      </c>
      <c r="E312" s="66"/>
      <c r="F312" s="65">
        <f t="shared" si="5"/>
        <v>0</v>
      </c>
      <c r="G312" s="66"/>
      <c r="H312" s="65">
        <v>0</v>
      </c>
      <c r="L312" s="51"/>
      <c r="M312" s="50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</row>
    <row r="313" spans="1:25" s="52" customFormat="1" ht="14.25" hidden="1" x14ac:dyDescent="0.2">
      <c r="A313" s="54"/>
      <c r="B313" s="20" t="s">
        <v>507</v>
      </c>
      <c r="D313" s="65">
        <v>0</v>
      </c>
      <c r="E313" s="66"/>
      <c r="F313" s="65">
        <f t="shared" si="5"/>
        <v>0</v>
      </c>
      <c r="G313" s="66"/>
      <c r="H313" s="65">
        <v>0</v>
      </c>
      <c r="L313" s="51"/>
      <c r="M313" s="50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</row>
    <row r="314" spans="1:25" s="52" customFormat="1" ht="14.25" hidden="1" x14ac:dyDescent="0.2">
      <c r="A314" s="54"/>
      <c r="B314" s="20" t="s">
        <v>642</v>
      </c>
      <c r="D314" s="65">
        <v>0</v>
      </c>
      <c r="E314" s="66"/>
      <c r="F314" s="65">
        <f t="shared" si="5"/>
        <v>0</v>
      </c>
      <c r="G314" s="66"/>
      <c r="H314" s="65">
        <v>0</v>
      </c>
      <c r="L314" s="51"/>
      <c r="M314" s="50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</row>
    <row r="315" spans="1:25" s="52" customFormat="1" ht="14.25" hidden="1" x14ac:dyDescent="0.2">
      <c r="A315" s="54"/>
      <c r="B315" s="20" t="s">
        <v>95</v>
      </c>
      <c r="D315" s="65">
        <v>0</v>
      </c>
      <c r="E315" s="66"/>
      <c r="F315" s="65">
        <f t="shared" si="5"/>
        <v>0</v>
      </c>
      <c r="G315" s="66"/>
      <c r="H315" s="65">
        <v>0</v>
      </c>
      <c r="L315" s="51"/>
      <c r="M315" s="50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</row>
    <row r="316" spans="1:25" s="52" customFormat="1" ht="14.25" hidden="1" x14ac:dyDescent="0.2">
      <c r="A316" s="69"/>
      <c r="B316" s="20" t="s">
        <v>644</v>
      </c>
      <c r="C316" s="71"/>
      <c r="D316" s="14">
        <v>0</v>
      </c>
      <c r="E316" s="72"/>
      <c r="F316" s="14">
        <f t="shared" si="5"/>
        <v>0</v>
      </c>
      <c r="G316" s="72"/>
      <c r="H316" s="14">
        <v>0</v>
      </c>
      <c r="L316" s="51"/>
      <c r="M316" s="50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</row>
    <row r="317" spans="1:25" s="52" customFormat="1" ht="14.25" hidden="1" x14ac:dyDescent="0.2">
      <c r="A317" s="54"/>
      <c r="B317" s="20" t="s">
        <v>645</v>
      </c>
      <c r="D317" s="65">
        <v>0</v>
      </c>
      <c r="E317" s="66"/>
      <c r="F317" s="65">
        <f t="shared" si="5"/>
        <v>0</v>
      </c>
      <c r="G317" s="66"/>
      <c r="H317" s="65">
        <v>0</v>
      </c>
      <c r="L317" s="51"/>
      <c r="M317" s="50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</row>
    <row r="318" spans="1:25" s="52" customFormat="1" ht="14.25" hidden="1" x14ac:dyDescent="0.2">
      <c r="A318" s="54"/>
      <c r="B318" s="20" t="s">
        <v>487</v>
      </c>
      <c r="D318" s="65">
        <v>0</v>
      </c>
      <c r="E318" s="66"/>
      <c r="F318" s="65">
        <f t="shared" si="5"/>
        <v>0</v>
      </c>
      <c r="G318" s="66"/>
      <c r="H318" s="65">
        <v>0</v>
      </c>
      <c r="L318" s="51"/>
      <c r="M318" s="50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</row>
    <row r="319" spans="1:25" s="52" customFormat="1" ht="14.25" hidden="1" x14ac:dyDescent="0.2">
      <c r="A319" s="54"/>
      <c r="B319" s="20" t="s">
        <v>646</v>
      </c>
      <c r="D319" s="65">
        <v>0</v>
      </c>
      <c r="E319" s="66"/>
      <c r="F319" s="65">
        <f t="shared" si="5"/>
        <v>0</v>
      </c>
      <c r="G319" s="66"/>
      <c r="H319" s="65">
        <v>0</v>
      </c>
      <c r="L319" s="51"/>
      <c r="M319" s="50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</row>
    <row r="320" spans="1:25" s="52" customFormat="1" ht="14.25" hidden="1" x14ac:dyDescent="0.2">
      <c r="A320" s="54"/>
      <c r="B320" s="20" t="s">
        <v>647</v>
      </c>
      <c r="D320" s="65">
        <v>0</v>
      </c>
      <c r="E320" s="66"/>
      <c r="F320" s="65">
        <f t="shared" si="5"/>
        <v>0</v>
      </c>
      <c r="G320" s="66"/>
      <c r="H320" s="65">
        <v>0</v>
      </c>
      <c r="L320" s="51"/>
      <c r="M320" s="50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</row>
    <row r="321" spans="1:25" s="52" customFormat="1" ht="14.25" hidden="1" x14ac:dyDescent="0.2">
      <c r="A321" s="54"/>
      <c r="B321" s="20" t="s">
        <v>648</v>
      </c>
      <c r="D321" s="65">
        <v>0</v>
      </c>
      <c r="E321" s="66"/>
      <c r="F321" s="65">
        <f t="shared" si="5"/>
        <v>0</v>
      </c>
      <c r="G321" s="66"/>
      <c r="H321" s="65">
        <v>0</v>
      </c>
      <c r="L321" s="51"/>
      <c r="M321" s="50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</row>
    <row r="322" spans="1:25" s="52" customFormat="1" ht="14.25" hidden="1" x14ac:dyDescent="0.2">
      <c r="A322" s="54"/>
      <c r="B322" s="20" t="s">
        <v>264</v>
      </c>
      <c r="D322" s="65">
        <v>0</v>
      </c>
      <c r="E322" s="66"/>
      <c r="F322" s="65">
        <f t="shared" si="5"/>
        <v>0</v>
      </c>
      <c r="G322" s="66"/>
      <c r="H322" s="65">
        <v>0</v>
      </c>
      <c r="L322" s="51"/>
      <c r="M322" s="50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</row>
    <row r="323" spans="1:25" s="52" customFormat="1" ht="15" hidden="1" x14ac:dyDescent="0.25">
      <c r="A323" s="54"/>
      <c r="B323" s="20" t="s">
        <v>471</v>
      </c>
      <c r="C323" s="63"/>
      <c r="D323" s="65">
        <v>0</v>
      </c>
      <c r="E323" s="66"/>
      <c r="F323" s="65">
        <f t="shared" si="5"/>
        <v>0</v>
      </c>
      <c r="G323" s="66"/>
      <c r="H323" s="65">
        <v>0</v>
      </c>
      <c r="L323" s="50"/>
      <c r="M323" s="50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</row>
    <row r="324" spans="1:25" s="52" customFormat="1" ht="15" hidden="1" x14ac:dyDescent="0.25">
      <c r="A324" s="54"/>
      <c r="B324" s="20" t="s">
        <v>649</v>
      </c>
      <c r="C324" s="63"/>
      <c r="D324" s="65">
        <v>0</v>
      </c>
      <c r="E324" s="66"/>
      <c r="F324" s="65">
        <f t="shared" si="5"/>
        <v>0</v>
      </c>
      <c r="G324" s="66"/>
      <c r="H324" s="65">
        <v>0</v>
      </c>
      <c r="L324" s="50"/>
      <c r="M324" s="50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</row>
    <row r="325" spans="1:25" s="52" customFormat="1" ht="15" hidden="1" x14ac:dyDescent="0.25">
      <c r="A325" s="54"/>
      <c r="B325" s="20" t="s">
        <v>334</v>
      </c>
      <c r="C325" s="63"/>
      <c r="D325" s="65">
        <v>0</v>
      </c>
      <c r="E325" s="66"/>
      <c r="F325" s="65">
        <f t="shared" si="5"/>
        <v>0</v>
      </c>
      <c r="G325" s="66"/>
      <c r="H325" s="65">
        <v>0</v>
      </c>
      <c r="L325" s="50"/>
      <c r="M325" s="50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</row>
    <row r="326" spans="1:25" s="52" customFormat="1" ht="15" hidden="1" x14ac:dyDescent="0.25">
      <c r="A326" s="54"/>
      <c r="B326" s="20" t="s">
        <v>650</v>
      </c>
      <c r="C326" s="63"/>
      <c r="D326" s="65">
        <v>0</v>
      </c>
      <c r="E326" s="66"/>
      <c r="F326" s="65">
        <f t="shared" si="5"/>
        <v>0</v>
      </c>
      <c r="G326" s="66"/>
      <c r="H326" s="65">
        <v>0</v>
      </c>
      <c r="L326" s="50"/>
      <c r="M326" s="50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</row>
    <row r="327" spans="1:25" s="52" customFormat="1" ht="15" hidden="1" x14ac:dyDescent="0.25">
      <c r="A327" s="54"/>
      <c r="B327" s="20" t="s">
        <v>652</v>
      </c>
      <c r="C327" s="63"/>
      <c r="D327" s="65">
        <v>0</v>
      </c>
      <c r="E327" s="66"/>
      <c r="F327" s="65">
        <f t="shared" si="5"/>
        <v>0</v>
      </c>
      <c r="G327" s="66"/>
      <c r="H327" s="65">
        <v>0</v>
      </c>
      <c r="L327" s="50"/>
      <c r="M327" s="50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</row>
    <row r="328" spans="1:25" s="52" customFormat="1" ht="15" hidden="1" x14ac:dyDescent="0.25">
      <c r="A328" s="54"/>
      <c r="B328" s="20" t="s">
        <v>652</v>
      </c>
      <c r="C328" s="63"/>
      <c r="D328" s="65">
        <v>0</v>
      </c>
      <c r="E328" s="66"/>
      <c r="F328" s="65">
        <f t="shared" si="5"/>
        <v>0</v>
      </c>
      <c r="G328" s="66"/>
      <c r="H328" s="65">
        <v>0</v>
      </c>
      <c r="L328" s="50"/>
      <c r="M328" s="50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</row>
    <row r="329" spans="1:25" s="52" customFormat="1" ht="15" hidden="1" x14ac:dyDescent="0.25">
      <c r="A329" s="54"/>
      <c r="B329" s="20" t="s">
        <v>652</v>
      </c>
      <c r="C329" s="63"/>
      <c r="D329" s="65">
        <v>0</v>
      </c>
      <c r="E329" s="66"/>
      <c r="F329" s="65">
        <f t="shared" si="5"/>
        <v>0</v>
      </c>
      <c r="G329" s="66"/>
      <c r="H329" s="65">
        <v>0</v>
      </c>
      <c r="L329" s="50"/>
      <c r="M329" s="50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</row>
    <row r="330" spans="1:25" s="52" customFormat="1" ht="15" hidden="1" x14ac:dyDescent="0.25">
      <c r="A330" s="54"/>
      <c r="B330" s="20" t="s">
        <v>652</v>
      </c>
      <c r="C330" s="63"/>
      <c r="D330" s="65">
        <v>0</v>
      </c>
      <c r="E330" s="66"/>
      <c r="F330" s="65">
        <f t="shared" si="5"/>
        <v>0</v>
      </c>
      <c r="G330" s="66"/>
      <c r="H330" s="65">
        <v>0</v>
      </c>
      <c r="L330" s="50"/>
      <c r="M330" s="50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</row>
    <row r="331" spans="1:25" s="52" customFormat="1" ht="14.25" x14ac:dyDescent="0.2">
      <c r="A331" s="54" t="s">
        <v>188</v>
      </c>
      <c r="B331" s="71"/>
      <c r="D331" s="77">
        <f>SUM(D288:D330)</f>
        <v>-38600</v>
      </c>
      <c r="E331" s="66"/>
      <c r="F331" s="77">
        <f>SUM(F288:F330)</f>
        <v>4100.0000000000036</v>
      </c>
      <c r="G331" s="66"/>
      <c r="H331" s="77">
        <f>SUM(H288:H330)</f>
        <v>-34500</v>
      </c>
      <c r="L331" s="51"/>
      <c r="M331" s="50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</row>
    <row r="332" spans="1:25" s="52" customFormat="1" ht="15" x14ac:dyDescent="0.25">
      <c r="A332" s="54" t="s">
        <v>188</v>
      </c>
      <c r="B332" s="81" t="s">
        <v>656</v>
      </c>
      <c r="C332" s="63"/>
      <c r="D332" s="65"/>
      <c r="E332" s="66"/>
      <c r="F332" s="65"/>
      <c r="G332" s="66"/>
      <c r="H332" s="65"/>
      <c r="L332" s="50"/>
      <c r="M332" s="50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</row>
    <row r="333" spans="1:25" s="52" customFormat="1" ht="15" hidden="1" x14ac:dyDescent="0.25">
      <c r="A333" s="54"/>
      <c r="B333" s="20" t="s">
        <v>276</v>
      </c>
      <c r="C333" s="63"/>
      <c r="D333" s="65">
        <v>0</v>
      </c>
      <c r="E333" s="66"/>
      <c r="F333" s="65">
        <f t="shared" ref="F333:F360" si="6">H333-D333</f>
        <v>0</v>
      </c>
      <c r="G333" s="66"/>
      <c r="H333" s="65">
        <v>0</v>
      </c>
      <c r="L333" s="50"/>
      <c r="M333" s="50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</row>
    <row r="334" spans="1:25" s="52" customFormat="1" ht="15" hidden="1" x14ac:dyDescent="0.25">
      <c r="A334" s="54"/>
      <c r="B334" s="20" t="s">
        <v>657</v>
      </c>
      <c r="C334" s="63"/>
      <c r="D334" s="65">
        <v>0</v>
      </c>
      <c r="E334" s="66"/>
      <c r="F334" s="65">
        <f t="shared" si="6"/>
        <v>0</v>
      </c>
      <c r="G334" s="66"/>
      <c r="H334" s="65">
        <v>0</v>
      </c>
      <c r="L334" s="50"/>
      <c r="M334" s="50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</row>
    <row r="335" spans="1:25" s="52" customFormat="1" ht="15" hidden="1" x14ac:dyDescent="0.25">
      <c r="A335" s="54"/>
      <c r="B335" s="20" t="s">
        <v>390</v>
      </c>
      <c r="C335" s="63"/>
      <c r="D335" s="65">
        <v>0</v>
      </c>
      <c r="E335" s="66"/>
      <c r="F335" s="65">
        <f t="shared" si="6"/>
        <v>0</v>
      </c>
      <c r="G335" s="66"/>
      <c r="H335" s="65">
        <v>0</v>
      </c>
      <c r="L335" s="50"/>
      <c r="M335" s="50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</row>
    <row r="336" spans="1:25" s="52" customFormat="1" ht="14.25" hidden="1" x14ac:dyDescent="0.2">
      <c r="A336" s="54"/>
      <c r="B336" s="20" t="s">
        <v>658</v>
      </c>
      <c r="D336" s="65">
        <v>0</v>
      </c>
      <c r="E336" s="66"/>
      <c r="F336" s="65">
        <f>H336-D336</f>
        <v>0</v>
      </c>
      <c r="G336" s="66"/>
      <c r="H336" s="65">
        <v>0</v>
      </c>
      <c r="L336" s="51"/>
      <c r="M336" s="50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</row>
    <row r="337" spans="1:25" s="52" customFormat="1" ht="15" hidden="1" x14ac:dyDescent="0.25">
      <c r="A337" s="54"/>
      <c r="B337" s="20" t="s">
        <v>659</v>
      </c>
      <c r="C337" s="63"/>
      <c r="D337" s="65">
        <v>0</v>
      </c>
      <c r="E337" s="66"/>
      <c r="F337" s="65">
        <f t="shared" si="6"/>
        <v>0</v>
      </c>
      <c r="G337" s="66"/>
      <c r="H337" s="65">
        <v>0</v>
      </c>
      <c r="L337" s="50"/>
      <c r="M337" s="50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</row>
    <row r="338" spans="1:25" s="52" customFormat="1" ht="15" hidden="1" x14ac:dyDescent="0.25">
      <c r="A338" s="54"/>
      <c r="B338" s="20" t="s">
        <v>647</v>
      </c>
      <c r="C338" s="63"/>
      <c r="D338" s="65">
        <v>0</v>
      </c>
      <c r="E338" s="66"/>
      <c r="F338" s="65">
        <f t="shared" si="6"/>
        <v>0</v>
      </c>
      <c r="G338" s="66"/>
      <c r="H338" s="65">
        <v>0</v>
      </c>
      <c r="L338" s="50"/>
      <c r="M338" s="50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</row>
    <row r="339" spans="1:25" s="52" customFormat="1" ht="15" hidden="1" x14ac:dyDescent="0.25">
      <c r="A339" s="54"/>
      <c r="B339" s="20" t="s">
        <v>660</v>
      </c>
      <c r="C339" s="63"/>
      <c r="D339" s="65">
        <v>0</v>
      </c>
      <c r="E339" s="66"/>
      <c r="F339" s="65">
        <f t="shared" si="6"/>
        <v>0</v>
      </c>
      <c r="G339" s="66"/>
      <c r="H339" s="65">
        <v>0</v>
      </c>
      <c r="L339" s="50"/>
      <c r="M339" s="50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</row>
    <row r="340" spans="1:25" s="52" customFormat="1" ht="15" hidden="1" x14ac:dyDescent="0.25">
      <c r="A340" s="54"/>
      <c r="B340" s="20" t="s">
        <v>661</v>
      </c>
      <c r="C340" s="63"/>
      <c r="D340" s="65">
        <v>0</v>
      </c>
      <c r="E340" s="66"/>
      <c r="F340" s="65">
        <f t="shared" si="6"/>
        <v>0</v>
      </c>
      <c r="G340" s="66"/>
      <c r="H340" s="65">
        <v>0</v>
      </c>
      <c r="L340" s="50"/>
      <c r="M340" s="50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</row>
    <row r="341" spans="1:25" s="52" customFormat="1" ht="15" hidden="1" x14ac:dyDescent="0.25">
      <c r="A341" s="54"/>
      <c r="B341" s="20" t="s">
        <v>663</v>
      </c>
      <c r="C341" s="63"/>
      <c r="D341" s="65">
        <v>0</v>
      </c>
      <c r="E341" s="66"/>
      <c r="F341" s="65">
        <f t="shared" si="6"/>
        <v>0</v>
      </c>
      <c r="G341" s="66"/>
      <c r="H341" s="65">
        <v>0</v>
      </c>
      <c r="L341" s="50"/>
      <c r="M341" s="50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</row>
    <row r="342" spans="1:25" s="52" customFormat="1" ht="15" hidden="1" x14ac:dyDescent="0.25">
      <c r="A342" s="54"/>
      <c r="B342" s="20" t="s">
        <v>658</v>
      </c>
      <c r="C342" s="63"/>
      <c r="D342" s="65">
        <v>0</v>
      </c>
      <c r="E342" s="66"/>
      <c r="F342" s="65">
        <f t="shared" si="6"/>
        <v>0</v>
      </c>
      <c r="G342" s="66"/>
      <c r="H342" s="65">
        <v>0</v>
      </c>
      <c r="L342" s="50"/>
      <c r="M342" s="50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</row>
    <row r="343" spans="1:25" s="52" customFormat="1" ht="14.25" hidden="1" x14ac:dyDescent="0.2">
      <c r="A343" s="54"/>
      <c r="B343" s="20" t="s">
        <v>664</v>
      </c>
      <c r="D343" s="65">
        <v>0</v>
      </c>
      <c r="E343" s="66"/>
      <c r="F343" s="65">
        <f t="shared" si="6"/>
        <v>0</v>
      </c>
      <c r="G343" s="66"/>
      <c r="H343" s="65">
        <v>0</v>
      </c>
      <c r="L343" s="51"/>
      <c r="M343" s="50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</row>
    <row r="344" spans="1:25" s="52" customFormat="1" ht="14.25" hidden="1" x14ac:dyDescent="0.2">
      <c r="A344" s="54"/>
      <c r="B344" s="20" t="s">
        <v>665</v>
      </c>
      <c r="D344" s="65">
        <v>0</v>
      </c>
      <c r="E344" s="66"/>
      <c r="F344" s="65">
        <f t="shared" si="6"/>
        <v>0</v>
      </c>
      <c r="G344" s="66"/>
      <c r="H344" s="65">
        <v>0</v>
      </c>
      <c r="L344" s="51"/>
      <c r="M344" s="50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</row>
    <row r="345" spans="1:25" s="52" customFormat="1" ht="14.25" x14ac:dyDescent="0.2">
      <c r="A345" s="54"/>
      <c r="B345" s="20" t="s">
        <v>666</v>
      </c>
      <c r="D345" s="65">
        <v>473567.19</v>
      </c>
      <c r="E345" s="66"/>
      <c r="F345" s="65">
        <f t="shared" si="6"/>
        <v>-281896.62</v>
      </c>
      <c r="G345" s="66"/>
      <c r="H345" s="65">
        <v>191670.57</v>
      </c>
      <c r="L345" s="51"/>
      <c r="M345" s="50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</row>
    <row r="346" spans="1:25" s="52" customFormat="1" ht="14.25" hidden="1" x14ac:dyDescent="0.2">
      <c r="A346" s="54"/>
      <c r="B346" s="20" t="s">
        <v>667</v>
      </c>
      <c r="D346" s="65">
        <v>0</v>
      </c>
      <c r="E346" s="66"/>
      <c r="F346" s="65">
        <f t="shared" si="6"/>
        <v>0</v>
      </c>
      <c r="G346" s="66"/>
      <c r="H346" s="65">
        <v>0</v>
      </c>
      <c r="M346" s="50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</row>
    <row r="347" spans="1:25" s="52" customFormat="1" ht="14.25" hidden="1" x14ac:dyDescent="0.2">
      <c r="A347" s="54"/>
      <c r="B347" s="20" t="s">
        <v>668</v>
      </c>
      <c r="D347" s="65">
        <v>0</v>
      </c>
      <c r="E347" s="66"/>
      <c r="F347" s="65">
        <f t="shared" si="6"/>
        <v>0</v>
      </c>
      <c r="G347" s="66"/>
      <c r="H347" s="65">
        <v>0</v>
      </c>
      <c r="M347" s="50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</row>
    <row r="348" spans="1:25" s="52" customFormat="1" ht="14.25" hidden="1" x14ac:dyDescent="0.2">
      <c r="A348" s="54"/>
      <c r="B348" s="20" t="s">
        <v>669</v>
      </c>
      <c r="D348" s="65">
        <v>0</v>
      </c>
      <c r="E348" s="66"/>
      <c r="F348" s="65">
        <f t="shared" si="6"/>
        <v>0</v>
      </c>
      <c r="G348" s="66"/>
      <c r="H348" s="65">
        <v>0</v>
      </c>
      <c r="L348" s="51"/>
      <c r="M348" s="50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</row>
    <row r="349" spans="1:25" s="52" customFormat="1" ht="14.25" hidden="1" x14ac:dyDescent="0.2">
      <c r="A349" s="54"/>
      <c r="B349" s="20" t="s">
        <v>670</v>
      </c>
      <c r="D349" s="65">
        <v>0</v>
      </c>
      <c r="E349" s="66"/>
      <c r="F349" s="65">
        <f t="shared" si="6"/>
        <v>0</v>
      </c>
      <c r="G349" s="66"/>
      <c r="H349" s="65">
        <v>0</v>
      </c>
      <c r="L349" s="51"/>
      <c r="M349" s="50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</row>
    <row r="350" spans="1:25" s="52" customFormat="1" ht="14.25" hidden="1" x14ac:dyDescent="0.2">
      <c r="A350" s="54"/>
      <c r="B350" s="20" t="s">
        <v>657</v>
      </c>
      <c r="D350" s="65">
        <v>0</v>
      </c>
      <c r="E350" s="66"/>
      <c r="F350" s="65">
        <f t="shared" si="6"/>
        <v>0</v>
      </c>
      <c r="G350" s="66"/>
      <c r="H350" s="65">
        <v>0</v>
      </c>
      <c r="L350" s="51"/>
      <c r="M350" s="50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</row>
    <row r="351" spans="1:25" s="52" customFormat="1" ht="14.25" hidden="1" x14ac:dyDescent="0.2">
      <c r="A351" s="54"/>
      <c r="B351" s="20" t="s">
        <v>671</v>
      </c>
      <c r="D351" s="65">
        <v>0</v>
      </c>
      <c r="E351" s="66"/>
      <c r="F351" s="65">
        <f t="shared" si="6"/>
        <v>0</v>
      </c>
      <c r="G351" s="66"/>
      <c r="H351" s="65">
        <v>0</v>
      </c>
      <c r="L351" s="51"/>
      <c r="M351" s="50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</row>
    <row r="352" spans="1:25" s="52" customFormat="1" ht="14.25" hidden="1" x14ac:dyDescent="0.2">
      <c r="A352" s="54"/>
      <c r="B352" s="20" t="s">
        <v>672</v>
      </c>
      <c r="D352" s="65">
        <v>0</v>
      </c>
      <c r="E352" s="66"/>
      <c r="F352" s="65">
        <f t="shared" si="6"/>
        <v>0</v>
      </c>
      <c r="G352" s="66"/>
      <c r="H352" s="65">
        <v>0</v>
      </c>
      <c r="L352" s="51"/>
      <c r="M352" s="50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</row>
    <row r="353" spans="1:25" s="52" customFormat="1" ht="14.25" hidden="1" x14ac:dyDescent="0.2">
      <c r="A353" s="54"/>
      <c r="B353" s="20" t="s">
        <v>673</v>
      </c>
      <c r="D353" s="65">
        <v>0</v>
      </c>
      <c r="E353" s="66"/>
      <c r="F353" s="65">
        <f t="shared" si="6"/>
        <v>0</v>
      </c>
      <c r="G353" s="66"/>
      <c r="H353" s="65">
        <v>0</v>
      </c>
      <c r="L353" s="96"/>
      <c r="M353" s="50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</row>
    <row r="354" spans="1:25" s="52" customFormat="1" ht="14.25" hidden="1" x14ac:dyDescent="0.2">
      <c r="A354" s="54"/>
      <c r="B354" s="97" t="s">
        <v>674</v>
      </c>
      <c r="D354" s="65">
        <v>0</v>
      </c>
      <c r="E354" s="66"/>
      <c r="F354" s="65">
        <f t="shared" si="6"/>
        <v>0</v>
      </c>
      <c r="G354" s="66"/>
      <c r="H354" s="65">
        <v>0</v>
      </c>
      <c r="L354" s="51"/>
      <c r="M354" s="50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</row>
    <row r="355" spans="1:25" s="52" customFormat="1" ht="14.25" hidden="1" x14ac:dyDescent="0.2">
      <c r="A355" s="54"/>
      <c r="B355" s="97" t="s">
        <v>675</v>
      </c>
      <c r="D355" s="65">
        <v>0</v>
      </c>
      <c r="E355" s="66"/>
      <c r="F355" s="65">
        <f t="shared" si="6"/>
        <v>0</v>
      </c>
      <c r="G355" s="66"/>
      <c r="H355" s="65">
        <v>0</v>
      </c>
      <c r="L355" s="51"/>
      <c r="M355" s="50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</row>
    <row r="356" spans="1:25" s="52" customFormat="1" ht="15" hidden="1" x14ac:dyDescent="0.25">
      <c r="A356" s="54"/>
      <c r="B356" s="20" t="s">
        <v>676</v>
      </c>
      <c r="C356" s="63"/>
      <c r="D356" s="65">
        <v>0</v>
      </c>
      <c r="E356" s="66"/>
      <c r="F356" s="65">
        <f t="shared" si="6"/>
        <v>0</v>
      </c>
      <c r="G356" s="66"/>
      <c r="H356" s="65">
        <v>0</v>
      </c>
      <c r="L356" s="50"/>
      <c r="M356" s="50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</row>
    <row r="357" spans="1:25" hidden="1" x14ac:dyDescent="0.2">
      <c r="B357" s="97" t="s">
        <v>104</v>
      </c>
      <c r="D357" s="56">
        <v>0</v>
      </c>
      <c r="F357" s="65">
        <f t="shared" si="6"/>
        <v>0</v>
      </c>
      <c r="H357" s="56">
        <v>0</v>
      </c>
    </row>
    <row r="358" spans="1:25" hidden="1" x14ac:dyDescent="0.2">
      <c r="B358" s="97" t="s">
        <v>677</v>
      </c>
      <c r="D358" s="56">
        <v>0</v>
      </c>
      <c r="F358" s="65">
        <f t="shared" si="6"/>
        <v>0</v>
      </c>
      <c r="H358" s="56">
        <v>0</v>
      </c>
    </row>
    <row r="359" spans="1:25" hidden="1" x14ac:dyDescent="0.2">
      <c r="B359" s="97" t="s">
        <v>133</v>
      </c>
      <c r="D359" s="56">
        <v>0</v>
      </c>
      <c r="F359" s="65">
        <f t="shared" si="6"/>
        <v>0</v>
      </c>
      <c r="H359" s="56">
        <v>0</v>
      </c>
    </row>
    <row r="360" spans="1:25" hidden="1" x14ac:dyDescent="0.2">
      <c r="B360" s="97" t="s">
        <v>678</v>
      </c>
      <c r="D360" s="56">
        <v>0</v>
      </c>
      <c r="F360" s="65">
        <f t="shared" si="6"/>
        <v>0</v>
      </c>
      <c r="H360" s="56">
        <v>0</v>
      </c>
    </row>
    <row r="361" spans="1:25" s="52" customFormat="1" ht="14.25" x14ac:dyDescent="0.2">
      <c r="A361" s="54" t="s">
        <v>188</v>
      </c>
      <c r="D361" s="77">
        <f>SUM(D333:D360)</f>
        <v>473567.19</v>
      </c>
      <c r="E361" s="66"/>
      <c r="F361" s="77">
        <f>H361-D361</f>
        <v>-281896.62</v>
      </c>
      <c r="G361" s="66"/>
      <c r="H361" s="77">
        <f>SUM(H333:H360)</f>
        <v>191670.57</v>
      </c>
      <c r="K361" s="50"/>
      <c r="L361" s="50"/>
      <c r="M361" s="50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</row>
    <row r="362" spans="1:25" s="52" customFormat="1" ht="14.25" x14ac:dyDescent="0.2">
      <c r="A362" s="54"/>
      <c r="B362" s="98"/>
      <c r="C362" s="98"/>
      <c r="D362" s="65"/>
      <c r="E362" s="66"/>
      <c r="F362" s="14"/>
      <c r="G362" s="66"/>
      <c r="H362" s="65"/>
      <c r="K362" s="50"/>
      <c r="L362" s="50"/>
      <c r="M362" s="50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</row>
    <row r="363" spans="1:25" s="52" customFormat="1" ht="15" thickBot="1" x14ac:dyDescent="0.25">
      <c r="A363" s="54" t="s">
        <v>188</v>
      </c>
      <c r="B363" s="99" t="s">
        <v>679</v>
      </c>
      <c r="C363" s="100"/>
      <c r="D363" s="101">
        <f>+D361+D331+D281</f>
        <v>15053870.159999998</v>
      </c>
      <c r="E363" s="65"/>
      <c r="F363" s="101">
        <f>+F361+F331+F281</f>
        <v>2726228.9300000025</v>
      </c>
      <c r="G363" s="65"/>
      <c r="H363" s="101">
        <f>+H361+H331+H281</f>
        <v>17780099.090000004</v>
      </c>
      <c r="K363" s="102"/>
      <c r="L363" s="50"/>
      <c r="M363" s="50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</row>
    <row r="364" spans="1:25" s="52" customFormat="1" ht="15" thickTop="1" x14ac:dyDescent="0.2">
      <c r="A364" s="54"/>
      <c r="B364" s="47"/>
      <c r="C364" s="47"/>
      <c r="D364" s="65"/>
      <c r="E364" s="65"/>
      <c r="F364" s="14"/>
      <c r="G364" s="65"/>
      <c r="H364" s="65"/>
      <c r="K364" s="50"/>
      <c r="L364" s="50"/>
      <c r="M364" s="50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</row>
    <row r="365" spans="1:25" s="52" customFormat="1" ht="14.25" x14ac:dyDescent="0.2">
      <c r="A365" s="54" t="s">
        <v>188</v>
      </c>
      <c r="B365" s="47" t="s">
        <v>619</v>
      </c>
      <c r="C365" s="47"/>
      <c r="D365" s="103">
        <f>D283</f>
        <v>4479484</v>
      </c>
      <c r="E365" s="65"/>
      <c r="F365" s="104">
        <f>F283</f>
        <v>4479484</v>
      </c>
      <c r="G365" s="65"/>
      <c r="H365" s="103">
        <f>H283</f>
        <v>4479484</v>
      </c>
      <c r="K365" s="50"/>
      <c r="L365" s="50"/>
      <c r="M365" s="50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</row>
    <row r="366" spans="1:25" s="52" customFormat="1" ht="14.25" x14ac:dyDescent="0.2">
      <c r="A366" s="54"/>
      <c r="B366" s="105"/>
      <c r="C366" s="47"/>
      <c r="D366" s="65"/>
      <c r="E366" s="65"/>
      <c r="F366" s="14"/>
      <c r="G366" s="65"/>
      <c r="H366" s="65"/>
      <c r="K366" s="50"/>
      <c r="L366" s="50"/>
      <c r="M366" s="50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</row>
    <row r="367" spans="1:25" s="52" customFormat="1" ht="15" thickBot="1" x14ac:dyDescent="0.25">
      <c r="A367" s="54" t="s">
        <v>188</v>
      </c>
      <c r="B367" s="106" t="s">
        <v>680</v>
      </c>
      <c r="C367" s="100"/>
      <c r="D367" s="94">
        <f>IFERROR(+D363/D365,0)</f>
        <v>3.3606259470956918</v>
      </c>
      <c r="E367" s="65"/>
      <c r="F367" s="94">
        <f>IFERROR(+F363/F365,0)</f>
        <v>0.60860334136699734</v>
      </c>
      <c r="G367" s="65"/>
      <c r="H367" s="94">
        <f>IFERROR(+H363/H365,0)</f>
        <v>3.9692292884626896</v>
      </c>
      <c r="K367" s="50"/>
      <c r="L367" s="50"/>
      <c r="M367" s="50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</row>
    <row r="368" spans="1:25" s="52" customFormat="1" ht="15" thickTop="1" x14ac:dyDescent="0.2">
      <c r="A368" s="54"/>
      <c r="D368" s="56"/>
      <c r="E368" s="57"/>
      <c r="F368" s="56"/>
      <c r="G368" s="57"/>
      <c r="H368" s="56"/>
      <c r="M368" s="50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</row>
    <row r="369" spans="1:25" s="52" customFormat="1" ht="15" x14ac:dyDescent="0.25">
      <c r="A369" s="55"/>
      <c r="D369" s="56"/>
      <c r="E369" s="57"/>
      <c r="F369" s="56"/>
      <c r="G369" s="57"/>
      <c r="H369" s="56"/>
      <c r="M369" s="50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</row>
    <row r="370" spans="1:25" x14ac:dyDescent="0.2">
      <c r="A370" s="10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</row>
    <row r="371" spans="1:25" x14ac:dyDescent="0.2">
      <c r="A371" s="10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</row>
    <row r="373" spans="1:25" x14ac:dyDescent="0.2"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</row>
    <row r="374" spans="1:25" x14ac:dyDescent="0.2"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</row>
    <row r="375" spans="1:25" x14ac:dyDescent="0.2"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</row>
    <row r="376" spans="1:25" x14ac:dyDescent="0.2"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</row>
    <row r="377" spans="1:25" x14ac:dyDescent="0.2"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</row>
    <row r="378" spans="1:25" x14ac:dyDescent="0.2"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</row>
    <row r="379" spans="1:25" x14ac:dyDescent="0.2"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</row>
    <row r="380" spans="1:25" x14ac:dyDescent="0.2"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</row>
    <row r="381" spans="1:25" x14ac:dyDescent="0.2"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</row>
    <row r="382" spans="1:25" x14ac:dyDescent="0.2"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</row>
    <row r="383" spans="1:25" x14ac:dyDescent="0.2"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</row>
    <row r="384" spans="1:25" x14ac:dyDescent="0.2"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</row>
    <row r="385" spans="4:25" x14ac:dyDescent="0.2"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</row>
    <row r="386" spans="4:25" x14ac:dyDescent="0.2"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</row>
    <row r="387" spans="4:25" x14ac:dyDescent="0.2"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</row>
    <row r="394" spans="4:25" x14ac:dyDescent="0.2">
      <c r="D394" s="108"/>
      <c r="E394" s="108"/>
      <c r="F394" s="108"/>
      <c r="G394" s="108"/>
      <c r="H394" s="108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</row>
    <row r="395" spans="4:25" x14ac:dyDescent="0.2">
      <c r="D395" s="108"/>
      <c r="E395" s="108"/>
      <c r="F395" s="108"/>
      <c r="G395" s="108"/>
      <c r="H395" s="108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</row>
    <row r="396" spans="4:25" x14ac:dyDescent="0.2">
      <c r="D396" s="108"/>
      <c r="E396" s="108"/>
      <c r="F396" s="108"/>
      <c r="G396" s="108"/>
      <c r="H396" s="108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</row>
    <row r="397" spans="4:25" x14ac:dyDescent="0.2">
      <c r="D397" s="108"/>
      <c r="E397" s="108"/>
      <c r="F397" s="108"/>
      <c r="G397" s="108"/>
      <c r="H397" s="108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</row>
    <row r="398" spans="4:25" x14ac:dyDescent="0.2">
      <c r="D398" s="108"/>
      <c r="E398" s="108"/>
      <c r="F398" s="108"/>
      <c r="G398" s="108"/>
      <c r="H398" s="108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</row>
    <row r="399" spans="4:25" x14ac:dyDescent="0.2">
      <c r="D399" s="108"/>
      <c r="E399" s="108"/>
      <c r="F399" s="108"/>
      <c r="G399" s="108"/>
      <c r="H399" s="108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</row>
    <row r="400" spans="4:25" x14ac:dyDescent="0.2">
      <c r="D400" s="108"/>
      <c r="E400" s="108"/>
      <c r="F400" s="108"/>
      <c r="G400" s="108"/>
      <c r="H400" s="108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</row>
    <row r="401" spans="4:25" x14ac:dyDescent="0.2">
      <c r="D401" s="108"/>
      <c r="E401" s="108"/>
      <c r="F401" s="108"/>
      <c r="G401" s="108"/>
      <c r="H401" s="108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</row>
    <row r="402" spans="4:25" x14ac:dyDescent="0.2">
      <c r="D402" s="108"/>
      <c r="E402" s="108"/>
      <c r="F402" s="108"/>
      <c r="G402" s="108"/>
      <c r="H402" s="108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</row>
    <row r="403" spans="4:25" x14ac:dyDescent="0.2">
      <c r="D403" s="108"/>
      <c r="E403" s="108"/>
      <c r="F403" s="108"/>
      <c r="G403" s="108"/>
      <c r="H403" s="108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</row>
    <row r="404" spans="4:25" x14ac:dyDescent="0.2">
      <c r="D404" s="108"/>
      <c r="E404" s="108"/>
      <c r="F404" s="108"/>
      <c r="G404" s="108"/>
      <c r="H404" s="108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</row>
    <row r="405" spans="4:25" x14ac:dyDescent="0.2">
      <c r="D405" s="108"/>
      <c r="E405" s="108"/>
      <c r="F405" s="108"/>
      <c r="G405" s="108"/>
      <c r="H405" s="108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</row>
    <row r="406" spans="4:25" x14ac:dyDescent="0.2">
      <c r="D406" s="108"/>
      <c r="E406" s="108"/>
      <c r="F406" s="108"/>
      <c r="G406" s="108"/>
      <c r="H406" s="108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</row>
    <row r="407" spans="4:25" x14ac:dyDescent="0.2">
      <c r="D407" s="108"/>
      <c r="E407" s="108"/>
      <c r="F407" s="108"/>
      <c r="G407" s="108"/>
      <c r="H407" s="108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</row>
    <row r="408" spans="4:25" x14ac:dyDescent="0.2">
      <c r="D408" s="108"/>
      <c r="E408" s="108"/>
      <c r="F408" s="108"/>
      <c r="G408" s="108"/>
      <c r="H408" s="108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</row>
    <row r="409" spans="4:25" x14ac:dyDescent="0.2">
      <c r="D409" s="108"/>
      <c r="E409" s="108"/>
      <c r="F409" s="108"/>
      <c r="G409" s="108"/>
      <c r="H409" s="108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</row>
    <row r="410" spans="4:25" x14ac:dyDescent="0.2">
      <c r="D410" s="108"/>
      <c r="E410" s="108"/>
      <c r="F410" s="108"/>
      <c r="G410" s="108"/>
      <c r="H410" s="108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</row>
    <row r="411" spans="4:25" x14ac:dyDescent="0.2">
      <c r="D411" s="108"/>
      <c r="E411" s="108"/>
      <c r="F411" s="108"/>
      <c r="G411" s="108"/>
      <c r="H411" s="108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</row>
    <row r="412" spans="4:25" x14ac:dyDescent="0.2">
      <c r="D412" s="108"/>
      <c r="E412" s="108"/>
      <c r="F412" s="108"/>
      <c r="G412" s="108"/>
      <c r="H412" s="108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</row>
    <row r="413" spans="4:25" x14ac:dyDescent="0.2">
      <c r="D413" s="108"/>
      <c r="E413" s="108"/>
      <c r="F413" s="108"/>
      <c r="G413" s="108"/>
      <c r="H413" s="108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</row>
    <row r="414" spans="4:25" x14ac:dyDescent="0.2">
      <c r="D414" s="108"/>
      <c r="E414" s="108"/>
      <c r="F414" s="108"/>
      <c r="G414" s="108"/>
      <c r="H414" s="108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</row>
    <row r="415" spans="4:25" x14ac:dyDescent="0.2">
      <c r="D415" s="108"/>
      <c r="E415" s="108"/>
      <c r="F415" s="108"/>
      <c r="G415" s="108"/>
      <c r="H415" s="108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</row>
    <row r="416" spans="4:25" x14ac:dyDescent="0.2">
      <c r="D416" s="108"/>
      <c r="E416" s="108"/>
      <c r="F416" s="108"/>
      <c r="G416" s="108"/>
      <c r="H416" s="108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</row>
    <row r="417" spans="4:25" x14ac:dyDescent="0.2">
      <c r="D417" s="108"/>
      <c r="E417" s="108"/>
      <c r="F417" s="108"/>
      <c r="G417" s="108"/>
      <c r="H417" s="108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</row>
    <row r="418" spans="4:25" x14ac:dyDescent="0.2">
      <c r="D418" s="108"/>
      <c r="E418" s="108"/>
      <c r="F418" s="108"/>
      <c r="G418" s="108"/>
      <c r="H418" s="108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</row>
    <row r="419" spans="4:25" x14ac:dyDescent="0.2">
      <c r="D419" s="108"/>
      <c r="E419" s="108"/>
      <c r="F419" s="108"/>
      <c r="G419" s="108"/>
      <c r="H419" s="108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</row>
    <row r="420" spans="4:25" x14ac:dyDescent="0.2">
      <c r="D420" s="108"/>
      <c r="E420" s="108"/>
      <c r="F420" s="108"/>
      <c r="G420" s="108"/>
      <c r="H420" s="108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</row>
    <row r="421" spans="4:25" x14ac:dyDescent="0.2">
      <c r="D421" s="108"/>
      <c r="E421" s="108"/>
      <c r="F421" s="108"/>
      <c r="G421" s="108"/>
      <c r="H421" s="108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</row>
    <row r="422" spans="4:25" x14ac:dyDescent="0.2">
      <c r="D422" s="108"/>
      <c r="E422" s="108"/>
      <c r="F422" s="108"/>
      <c r="G422" s="108"/>
      <c r="H422" s="108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</row>
    <row r="423" spans="4:25" x14ac:dyDescent="0.2">
      <c r="D423" s="108"/>
      <c r="E423" s="108"/>
      <c r="F423" s="108"/>
      <c r="G423" s="108"/>
      <c r="H423" s="108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</row>
    <row r="424" spans="4:25" x14ac:dyDescent="0.2">
      <c r="D424" s="108"/>
      <c r="E424" s="108"/>
      <c r="F424" s="108"/>
      <c r="G424" s="108"/>
      <c r="H424" s="108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</row>
    <row r="425" spans="4:25" x14ac:dyDescent="0.2">
      <c r="D425" s="108"/>
      <c r="E425" s="108"/>
      <c r="F425" s="108"/>
      <c r="G425" s="108"/>
      <c r="H425" s="108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</row>
    <row r="426" spans="4:25" x14ac:dyDescent="0.2">
      <c r="D426" s="108"/>
      <c r="E426" s="108"/>
      <c r="F426" s="108"/>
      <c r="G426" s="108"/>
      <c r="H426" s="108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</row>
    <row r="427" spans="4:25" x14ac:dyDescent="0.2">
      <c r="D427" s="108"/>
      <c r="E427" s="108"/>
      <c r="F427" s="108"/>
      <c r="G427" s="108"/>
      <c r="H427" s="108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</row>
    <row r="428" spans="4:25" x14ac:dyDescent="0.2">
      <c r="D428" s="108"/>
      <c r="E428" s="108"/>
      <c r="F428" s="108"/>
      <c r="G428" s="108"/>
      <c r="H428" s="108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</row>
    <row r="429" spans="4:25" x14ac:dyDescent="0.2">
      <c r="D429" s="108"/>
      <c r="E429" s="108"/>
      <c r="F429" s="108"/>
      <c r="G429" s="108"/>
      <c r="H429" s="108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</row>
    <row r="430" spans="4:25" x14ac:dyDescent="0.2">
      <c r="D430" s="108"/>
      <c r="E430" s="108"/>
      <c r="F430" s="108"/>
      <c r="G430" s="108"/>
      <c r="H430" s="108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</row>
    <row r="431" spans="4:25" x14ac:dyDescent="0.2">
      <c r="D431" s="108"/>
      <c r="E431" s="108"/>
      <c r="F431" s="108"/>
      <c r="G431" s="108"/>
      <c r="H431" s="108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</row>
    <row r="433" spans="4:25" x14ac:dyDescent="0.2">
      <c r="D433" s="108"/>
      <c r="E433" s="108"/>
      <c r="F433" s="108"/>
      <c r="G433" s="108"/>
      <c r="H433" s="108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</row>
    <row r="434" spans="4:25" x14ac:dyDescent="0.2">
      <c r="D434" s="108"/>
      <c r="E434" s="108"/>
      <c r="F434" s="108"/>
      <c r="G434" s="108"/>
      <c r="H434" s="108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</row>
    <row r="435" spans="4:25" x14ac:dyDescent="0.2">
      <c r="D435" s="108"/>
      <c r="E435" s="108"/>
      <c r="F435" s="108"/>
      <c r="G435" s="108"/>
      <c r="H435" s="108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</row>
    <row r="436" spans="4:25" x14ac:dyDescent="0.2">
      <c r="D436" s="108"/>
      <c r="E436" s="108"/>
      <c r="F436" s="108"/>
      <c r="G436" s="108"/>
      <c r="H436" s="108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</row>
    <row r="437" spans="4:25" x14ac:dyDescent="0.2">
      <c r="D437" s="108"/>
      <c r="E437" s="108"/>
      <c r="F437" s="108"/>
      <c r="G437" s="108"/>
      <c r="H437" s="108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</row>
    <row r="438" spans="4:25" x14ac:dyDescent="0.2">
      <c r="D438" s="108"/>
      <c r="E438" s="108"/>
      <c r="F438" s="108"/>
      <c r="G438" s="108"/>
      <c r="H438" s="108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</row>
    <row r="439" spans="4:25" x14ac:dyDescent="0.2">
      <c r="D439" s="108"/>
      <c r="E439" s="108"/>
      <c r="F439" s="108"/>
      <c r="G439" s="108"/>
      <c r="H439" s="108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</row>
    <row r="440" spans="4:25" x14ac:dyDescent="0.2">
      <c r="D440" s="108"/>
      <c r="E440" s="108"/>
      <c r="F440" s="108"/>
      <c r="G440" s="108"/>
      <c r="H440" s="108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</row>
    <row r="441" spans="4:25" x14ac:dyDescent="0.2">
      <c r="D441" s="108"/>
      <c r="E441" s="108"/>
      <c r="F441" s="108"/>
      <c r="G441" s="108"/>
      <c r="H441" s="108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</row>
    <row r="442" spans="4:25" x14ac:dyDescent="0.2">
      <c r="D442" s="108"/>
      <c r="E442" s="108"/>
      <c r="F442" s="108"/>
      <c r="G442" s="108"/>
      <c r="H442" s="108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</row>
    <row r="443" spans="4:25" x14ac:dyDescent="0.2">
      <c r="D443" s="108"/>
      <c r="E443" s="108"/>
      <c r="F443" s="108"/>
      <c r="G443" s="108"/>
      <c r="H443" s="108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</row>
    <row r="444" spans="4:25" x14ac:dyDescent="0.2">
      <c r="D444" s="108"/>
      <c r="E444" s="108"/>
      <c r="F444" s="108"/>
      <c r="G444" s="108"/>
      <c r="H444" s="108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</row>
    <row r="445" spans="4:25" x14ac:dyDescent="0.2">
      <c r="D445" s="108"/>
      <c r="E445" s="108"/>
      <c r="F445" s="108"/>
      <c r="G445" s="108"/>
      <c r="H445" s="108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</row>
    <row r="446" spans="4:25" x14ac:dyDescent="0.2">
      <c r="D446" s="108"/>
      <c r="E446" s="108"/>
      <c r="F446" s="108"/>
      <c r="G446" s="108"/>
      <c r="H446" s="108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</row>
    <row r="447" spans="4:25" x14ac:dyDescent="0.2">
      <c r="D447" s="108"/>
      <c r="E447" s="108"/>
      <c r="F447" s="108"/>
      <c r="G447" s="108"/>
      <c r="H447" s="108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</row>
  </sheetData>
  <mergeCells count="6">
    <mergeCell ref="B7:H7"/>
    <mergeCell ref="B2:H2"/>
    <mergeCell ref="B3:H3"/>
    <mergeCell ref="B4:H4"/>
    <mergeCell ref="B5:H5"/>
    <mergeCell ref="B6:H6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2B0D-C605-4551-AC7F-BFAF27C06C55}">
  <sheetPr codeName="Sheet7">
    <pageSetUpPr fitToPage="1"/>
  </sheetPr>
  <dimension ref="A2:S1533"/>
  <sheetViews>
    <sheetView showGridLines="0" tabSelected="1" topLeftCell="C5" zoomScaleNormal="100" zoomScaleSheetLayoutView="100" workbookViewId="0">
      <selection activeCell="H223" sqref="H223"/>
    </sheetView>
  </sheetViews>
  <sheetFormatPr defaultColWidth="9.28515625" defaultRowHeight="12" x14ac:dyDescent="0.2"/>
  <cols>
    <col min="1" max="1" width="2.5703125" style="109" hidden="1" customWidth="1"/>
    <col min="2" max="2" width="13.28515625" style="109" hidden="1" customWidth="1"/>
    <col min="3" max="3" width="2.7109375" style="109" customWidth="1"/>
    <col min="4" max="4" width="61.7109375" style="109" customWidth="1"/>
    <col min="5" max="13" width="13.140625" style="111" bestFit="1" customWidth="1"/>
    <col min="14" max="14" width="12.7109375" style="111" bestFit="1" customWidth="1"/>
    <col min="15" max="15" width="12.7109375" style="112" bestFit="1" customWidth="1"/>
    <col min="16" max="18" width="14.140625" style="112" bestFit="1" customWidth="1"/>
    <col min="19" max="19" width="13.5703125" style="112" bestFit="1" customWidth="1"/>
    <col min="20" max="16384" width="9.28515625" style="112"/>
  </cols>
  <sheetData>
    <row r="2" spans="1:16" ht="9.75" customHeight="1" x14ac:dyDescent="0.2">
      <c r="D2" s="110"/>
    </row>
    <row r="3" spans="1:16" ht="15" customHeight="1" x14ac:dyDescent="0.2">
      <c r="D3" s="133" t="str">
        <f>[1]Inicio!F8</f>
        <v>Fundo de Investimento Imobiliário -  Alianza Trust Renda Imobiliária</v>
      </c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</row>
    <row r="4" spans="1:16" ht="15.75" customHeight="1" x14ac:dyDescent="0.2">
      <c r="D4" s="133" t="str">
        <f>"CNPJ: "&amp;[1]Inicio!G7</f>
        <v>CNPJ: 28.737.771/0001-85</v>
      </c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</row>
    <row r="5" spans="1:16" ht="15" customHeight="1" x14ac:dyDescent="0.2">
      <c r="D5" s="133" t="str">
        <f>"DRE Gerencial "&amp;[1]Inicio!J14</f>
        <v>DRE Gerencial 2021</v>
      </c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</row>
    <row r="6" spans="1:16" ht="15" customHeight="1" thickBot="1" x14ac:dyDescent="0.25">
      <c r="D6" s="134" t="s">
        <v>4</v>
      </c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</row>
    <row r="7" spans="1:16" x14ac:dyDescent="0.2">
      <c r="C7" s="110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</row>
    <row r="8" spans="1:16" x14ac:dyDescent="0.2">
      <c r="C8" s="110"/>
      <c r="E8" s="113" t="s">
        <v>681</v>
      </c>
      <c r="F8" s="113" t="s">
        <v>682</v>
      </c>
      <c r="G8" s="113" t="s">
        <v>683</v>
      </c>
      <c r="H8" s="113" t="s">
        <v>684</v>
      </c>
      <c r="I8" s="113" t="s">
        <v>685</v>
      </c>
      <c r="J8" s="113" t="s">
        <v>686</v>
      </c>
      <c r="K8" s="113" t="s">
        <v>687</v>
      </c>
      <c r="L8" s="113" t="s">
        <v>688</v>
      </c>
      <c r="M8" s="113" t="s">
        <v>689</v>
      </c>
      <c r="N8" s="113" t="s">
        <v>690</v>
      </c>
      <c r="O8" s="114" t="s">
        <v>691</v>
      </c>
      <c r="P8" s="114" t="s">
        <v>692</v>
      </c>
    </row>
    <row r="9" spans="1:16" ht="5.25" customHeight="1" x14ac:dyDescent="0.2">
      <c r="C9" s="110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6"/>
      <c r="P9" s="116"/>
    </row>
    <row r="10" spans="1:16" ht="14.25" x14ac:dyDescent="0.2">
      <c r="A10" s="52" t="s">
        <v>363</v>
      </c>
      <c r="B10" s="53">
        <v>1</v>
      </c>
      <c r="C10" s="54" t="s">
        <v>188</v>
      </c>
      <c r="D10" s="62" t="s">
        <v>364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1:16" ht="14.25" x14ac:dyDescent="0.2">
      <c r="A11" s="52"/>
      <c r="B11" s="64">
        <v>7110000201</v>
      </c>
      <c r="C11" s="54"/>
      <c r="D11" s="20" t="s">
        <v>365</v>
      </c>
      <c r="E11" s="65">
        <v>1782599.4</v>
      </c>
      <c r="F11" s="65">
        <v>1787719.7400000002</v>
      </c>
      <c r="G11" s="65">
        <v>1787895.5900000003</v>
      </c>
      <c r="H11" s="65">
        <v>1792237.8999999994</v>
      </c>
      <c r="I11" s="65">
        <v>1792258.79</v>
      </c>
      <c r="J11" s="65">
        <v>1799610.1300000008</v>
      </c>
      <c r="K11" s="65">
        <v>2104008.9699999988</v>
      </c>
      <c r="L11" s="65">
        <v>2943477.92</v>
      </c>
      <c r="M11" s="65">
        <v>3961610.5700000022</v>
      </c>
      <c r="N11" s="65"/>
      <c r="O11" s="65"/>
      <c r="P11" s="65"/>
    </row>
    <row r="12" spans="1:16" ht="14.25" hidden="1" x14ac:dyDescent="0.2">
      <c r="A12" s="52"/>
      <c r="B12" s="64">
        <v>7110000202</v>
      </c>
      <c r="C12" s="54"/>
      <c r="D12" s="20" t="s">
        <v>366</v>
      </c>
      <c r="E12" s="65">
        <v>0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/>
      <c r="O12" s="65"/>
      <c r="P12" s="65"/>
    </row>
    <row r="13" spans="1:16" ht="14.25" hidden="1" x14ac:dyDescent="0.2">
      <c r="A13" s="52"/>
      <c r="B13" s="64">
        <v>7110000203</v>
      </c>
      <c r="C13" s="54"/>
      <c r="D13" s="20" t="s">
        <v>367</v>
      </c>
      <c r="E13" s="65">
        <v>0</v>
      </c>
      <c r="F13" s="65">
        <v>0</v>
      </c>
      <c r="G13" s="65">
        <v>0</v>
      </c>
      <c r="H13" s="65">
        <v>0</v>
      </c>
      <c r="I13" s="65">
        <v>0</v>
      </c>
      <c r="J13" s="65">
        <v>0</v>
      </c>
      <c r="K13" s="65">
        <v>0</v>
      </c>
      <c r="L13" s="65">
        <v>0</v>
      </c>
      <c r="M13" s="65">
        <v>0</v>
      </c>
      <c r="N13" s="65"/>
      <c r="O13" s="65"/>
      <c r="P13" s="65"/>
    </row>
    <row r="14" spans="1:16" ht="14.25" hidden="1" x14ac:dyDescent="0.2">
      <c r="A14" s="52"/>
      <c r="B14" s="64">
        <v>7110000204</v>
      </c>
      <c r="C14" s="54"/>
      <c r="D14" s="20" t="s">
        <v>368</v>
      </c>
      <c r="E14" s="65">
        <v>0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/>
      <c r="O14" s="65"/>
      <c r="P14" s="65"/>
    </row>
    <row r="15" spans="1:16" ht="14.25" hidden="1" x14ac:dyDescent="0.2">
      <c r="A15" s="52"/>
      <c r="B15" s="64">
        <v>7110000205</v>
      </c>
      <c r="C15" s="54"/>
      <c r="D15" s="20" t="s">
        <v>369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/>
      <c r="O15" s="65"/>
      <c r="P15" s="65"/>
    </row>
    <row r="16" spans="1:16" ht="14.25" hidden="1" x14ac:dyDescent="0.2">
      <c r="A16" s="52"/>
      <c r="B16" s="64">
        <v>7110000238</v>
      </c>
      <c r="C16" s="54"/>
      <c r="D16" s="20" t="s">
        <v>95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/>
      <c r="O16" s="65"/>
      <c r="P16" s="65"/>
    </row>
    <row r="17" spans="1:16" ht="14.25" hidden="1" x14ac:dyDescent="0.2">
      <c r="A17" s="52"/>
      <c r="B17" s="64">
        <v>7110000206</v>
      </c>
      <c r="C17" s="54"/>
      <c r="D17" s="20" t="s">
        <v>370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65"/>
      <c r="O17" s="65"/>
      <c r="P17" s="65"/>
    </row>
    <row r="18" spans="1:16" ht="14.25" hidden="1" x14ac:dyDescent="0.2">
      <c r="A18" s="52"/>
      <c r="B18" s="64">
        <v>7110000207</v>
      </c>
      <c r="C18" s="54"/>
      <c r="D18" s="20" t="s">
        <v>371</v>
      </c>
      <c r="E18" s="65">
        <v>0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/>
      <c r="O18" s="65"/>
      <c r="P18" s="65"/>
    </row>
    <row r="19" spans="1:16" ht="14.25" hidden="1" x14ac:dyDescent="0.2">
      <c r="A19" s="52"/>
      <c r="B19" s="64">
        <v>7110000208</v>
      </c>
      <c r="C19" s="54"/>
      <c r="D19" s="20" t="s">
        <v>372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/>
      <c r="O19" s="65"/>
      <c r="P19" s="65"/>
    </row>
    <row r="20" spans="1:16" ht="14.25" hidden="1" x14ac:dyDescent="0.2">
      <c r="A20" s="52"/>
      <c r="B20" s="64">
        <v>7110000209</v>
      </c>
      <c r="C20" s="54"/>
      <c r="D20" s="20" t="s">
        <v>373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/>
      <c r="O20" s="65"/>
      <c r="P20" s="65"/>
    </row>
    <row r="21" spans="1:16" ht="14.25" hidden="1" x14ac:dyDescent="0.2">
      <c r="A21" s="52"/>
      <c r="B21" s="64">
        <v>7110000210</v>
      </c>
      <c r="C21" s="54"/>
      <c r="D21" s="20" t="s">
        <v>374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/>
      <c r="O21" s="65"/>
      <c r="P21" s="65"/>
    </row>
    <row r="22" spans="1:16" ht="14.25" hidden="1" x14ac:dyDescent="0.2">
      <c r="A22" s="52"/>
      <c r="B22" s="64">
        <v>7110000211</v>
      </c>
      <c r="C22" s="54"/>
      <c r="D22" s="20" t="s">
        <v>375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/>
      <c r="O22" s="65"/>
      <c r="P22" s="65"/>
    </row>
    <row r="23" spans="1:16" ht="14.25" hidden="1" x14ac:dyDescent="0.2">
      <c r="A23" s="52"/>
      <c r="B23" s="64">
        <v>7110000212</v>
      </c>
      <c r="C23" s="54"/>
      <c r="D23" s="20" t="s">
        <v>376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/>
      <c r="O23" s="65"/>
      <c r="P23" s="65"/>
    </row>
    <row r="24" spans="1:16" ht="14.25" hidden="1" x14ac:dyDescent="0.2">
      <c r="A24" s="52"/>
      <c r="B24" s="64">
        <v>7110000213</v>
      </c>
      <c r="C24" s="54"/>
      <c r="D24" s="20" t="s">
        <v>377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/>
      <c r="O24" s="65"/>
      <c r="P24" s="65"/>
    </row>
    <row r="25" spans="1:16" ht="14.25" hidden="1" x14ac:dyDescent="0.2">
      <c r="A25" s="52"/>
      <c r="B25" s="64">
        <v>7110000214</v>
      </c>
      <c r="C25" s="54"/>
      <c r="D25" s="20" t="s">
        <v>378</v>
      </c>
      <c r="E25" s="65">
        <v>0</v>
      </c>
      <c r="F25" s="65">
        <v>0</v>
      </c>
      <c r="G25" s="65">
        <v>0</v>
      </c>
      <c r="H25" s="65">
        <v>0</v>
      </c>
      <c r="I25" s="65">
        <v>0</v>
      </c>
      <c r="J25" s="65">
        <v>0</v>
      </c>
      <c r="K25" s="65">
        <v>0</v>
      </c>
      <c r="L25" s="65">
        <v>0</v>
      </c>
      <c r="M25" s="65">
        <v>0</v>
      </c>
      <c r="N25" s="65"/>
      <c r="O25" s="65"/>
      <c r="P25" s="65"/>
    </row>
    <row r="26" spans="1:16" ht="14.25" hidden="1" x14ac:dyDescent="0.2">
      <c r="A26" s="52"/>
      <c r="B26" s="64">
        <v>7110000215</v>
      </c>
      <c r="C26" s="54"/>
      <c r="D26" s="20" t="s">
        <v>379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/>
      <c r="O26" s="65"/>
      <c r="P26" s="65"/>
    </row>
    <row r="27" spans="1:16" ht="14.25" hidden="1" x14ac:dyDescent="0.2">
      <c r="A27" s="52"/>
      <c r="B27" s="64">
        <v>7110000216</v>
      </c>
      <c r="C27" s="54"/>
      <c r="D27" s="20" t="s">
        <v>380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/>
      <c r="O27" s="65"/>
      <c r="P27" s="65"/>
    </row>
    <row r="28" spans="1:16" ht="14.25" hidden="1" x14ac:dyDescent="0.2">
      <c r="A28" s="52"/>
      <c r="B28" s="64">
        <v>7110000217</v>
      </c>
      <c r="C28" s="54"/>
      <c r="D28" s="20" t="s">
        <v>381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/>
      <c r="O28" s="65"/>
      <c r="P28" s="65"/>
    </row>
    <row r="29" spans="1:16" ht="14.25" hidden="1" x14ac:dyDescent="0.2">
      <c r="A29" s="52"/>
      <c r="B29" s="64">
        <v>7110000218</v>
      </c>
      <c r="C29" s="54"/>
      <c r="D29" s="20" t="s">
        <v>382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/>
      <c r="O29" s="65"/>
      <c r="P29" s="65"/>
    </row>
    <row r="30" spans="1:16" ht="14.25" hidden="1" x14ac:dyDescent="0.2">
      <c r="A30" s="52"/>
      <c r="B30" s="64">
        <v>8170600002</v>
      </c>
      <c r="C30" s="54"/>
      <c r="D30" s="20" t="s">
        <v>383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/>
      <c r="O30" s="65"/>
      <c r="P30" s="65"/>
    </row>
    <row r="31" spans="1:16" ht="14.25" hidden="1" x14ac:dyDescent="0.2">
      <c r="A31" s="52"/>
      <c r="B31" s="64">
        <v>7110000219</v>
      </c>
      <c r="C31" s="54"/>
      <c r="D31" s="20" t="s">
        <v>384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/>
      <c r="O31" s="65"/>
      <c r="P31" s="65"/>
    </row>
    <row r="32" spans="1:16" ht="14.25" hidden="1" x14ac:dyDescent="0.2">
      <c r="A32" s="52"/>
      <c r="B32" s="64">
        <v>7110000220</v>
      </c>
      <c r="C32" s="54"/>
      <c r="D32" s="20" t="s">
        <v>385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/>
      <c r="O32" s="65"/>
      <c r="P32" s="65"/>
    </row>
    <row r="33" spans="1:16" ht="14.25" hidden="1" x14ac:dyDescent="0.2">
      <c r="A33" s="52"/>
      <c r="B33" s="64">
        <v>7199900100</v>
      </c>
      <c r="C33" s="54"/>
      <c r="D33" s="20" t="s">
        <v>386</v>
      </c>
      <c r="E33" s="65">
        <v>0</v>
      </c>
      <c r="F33" s="65">
        <v>0</v>
      </c>
      <c r="G33" s="65">
        <v>0</v>
      </c>
      <c r="H33" s="65">
        <v>0</v>
      </c>
      <c r="I33" s="65">
        <v>0</v>
      </c>
      <c r="J33" s="65">
        <v>0</v>
      </c>
      <c r="K33" s="65">
        <v>0</v>
      </c>
      <c r="L33" s="65">
        <v>0</v>
      </c>
      <c r="M33" s="65">
        <v>0</v>
      </c>
      <c r="N33" s="65"/>
      <c r="O33" s="65"/>
      <c r="P33" s="65"/>
    </row>
    <row r="34" spans="1:16" ht="14.25" hidden="1" x14ac:dyDescent="0.2">
      <c r="A34" s="52"/>
      <c r="B34" s="64">
        <v>7199900110</v>
      </c>
      <c r="C34" s="54"/>
      <c r="D34" s="20" t="s">
        <v>387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5">
        <v>0</v>
      </c>
      <c r="K34" s="65">
        <v>0</v>
      </c>
      <c r="L34" s="65">
        <v>0</v>
      </c>
      <c r="M34" s="65">
        <v>0</v>
      </c>
      <c r="N34" s="65"/>
      <c r="O34" s="65"/>
      <c r="P34" s="65"/>
    </row>
    <row r="35" spans="1:16" ht="14.25" hidden="1" x14ac:dyDescent="0.2">
      <c r="A35" s="52"/>
      <c r="B35" s="64">
        <v>7110000221</v>
      </c>
      <c r="C35" s="54"/>
      <c r="D35" s="20" t="s">
        <v>388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65"/>
      <c r="O35" s="65"/>
      <c r="P35" s="65"/>
    </row>
    <row r="36" spans="1:16" ht="14.25" hidden="1" x14ac:dyDescent="0.2">
      <c r="A36" s="52"/>
      <c r="B36" s="64">
        <v>7110000222</v>
      </c>
      <c r="C36" s="54"/>
      <c r="D36" s="20" t="s">
        <v>389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65"/>
      <c r="O36" s="65"/>
      <c r="P36" s="65"/>
    </row>
    <row r="37" spans="1:16" ht="14.25" hidden="1" x14ac:dyDescent="0.2">
      <c r="A37" s="52"/>
      <c r="B37" s="64">
        <v>7110000223</v>
      </c>
      <c r="C37" s="54"/>
      <c r="D37" s="20" t="s">
        <v>390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/>
      <c r="O37" s="65"/>
      <c r="P37" s="65"/>
    </row>
    <row r="38" spans="1:16" ht="14.25" hidden="1" x14ac:dyDescent="0.2">
      <c r="A38" s="52"/>
      <c r="B38" s="64">
        <v>7110000224</v>
      </c>
      <c r="C38" s="54"/>
      <c r="D38" s="20" t="s">
        <v>391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/>
      <c r="O38" s="65"/>
      <c r="P38" s="65"/>
    </row>
    <row r="39" spans="1:16" ht="14.25" hidden="1" x14ac:dyDescent="0.2">
      <c r="A39" s="52"/>
      <c r="B39" s="64">
        <v>7110000225</v>
      </c>
      <c r="C39" s="54"/>
      <c r="D39" s="20" t="s">
        <v>392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/>
      <c r="O39" s="65"/>
      <c r="P39" s="65"/>
    </row>
    <row r="40" spans="1:16" ht="14.25" hidden="1" x14ac:dyDescent="0.2">
      <c r="A40" s="52"/>
      <c r="B40" s="64">
        <v>7110000226</v>
      </c>
      <c r="C40" s="54"/>
      <c r="D40" s="20" t="s">
        <v>393</v>
      </c>
      <c r="E40" s="65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/>
      <c r="O40" s="65"/>
      <c r="P40" s="65"/>
    </row>
    <row r="41" spans="1:16" ht="14.25" hidden="1" x14ac:dyDescent="0.2">
      <c r="A41" s="52"/>
      <c r="B41" s="64">
        <v>7110000227</v>
      </c>
      <c r="C41" s="54"/>
      <c r="D41" s="20" t="s">
        <v>394</v>
      </c>
      <c r="E41" s="65">
        <v>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/>
      <c r="O41" s="65"/>
      <c r="P41" s="65"/>
    </row>
    <row r="42" spans="1:16" ht="14.25" hidden="1" x14ac:dyDescent="0.2">
      <c r="A42" s="52"/>
      <c r="B42" s="64">
        <v>7110000228</v>
      </c>
      <c r="C42" s="54"/>
      <c r="D42" s="20" t="s">
        <v>395</v>
      </c>
      <c r="E42" s="65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/>
      <c r="O42" s="65"/>
      <c r="P42" s="65"/>
    </row>
    <row r="43" spans="1:16" ht="14.25" hidden="1" x14ac:dyDescent="0.2">
      <c r="A43" s="52"/>
      <c r="B43" s="64">
        <v>7110000229</v>
      </c>
      <c r="C43" s="54"/>
      <c r="D43" s="20" t="s">
        <v>396</v>
      </c>
      <c r="E43" s="65">
        <v>0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/>
      <c r="O43" s="65"/>
      <c r="P43" s="65"/>
    </row>
    <row r="44" spans="1:16" ht="14.25" hidden="1" x14ac:dyDescent="0.2">
      <c r="A44" s="52"/>
      <c r="B44" s="64">
        <v>7110000230</v>
      </c>
      <c r="C44" s="54"/>
      <c r="D44" s="20" t="s">
        <v>397</v>
      </c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/>
      <c r="O44" s="65"/>
      <c r="P44" s="65"/>
    </row>
    <row r="45" spans="1:16" ht="14.25" hidden="1" x14ac:dyDescent="0.2">
      <c r="A45" s="52"/>
      <c r="B45" s="64">
        <v>7110000231</v>
      </c>
      <c r="C45" s="54"/>
      <c r="D45" s="20" t="s">
        <v>378</v>
      </c>
      <c r="E45" s="65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/>
      <c r="O45" s="65"/>
      <c r="P45" s="65"/>
    </row>
    <row r="46" spans="1:16" ht="14.25" hidden="1" x14ac:dyDescent="0.2">
      <c r="A46" s="52"/>
      <c r="B46" s="64">
        <v>7110000232</v>
      </c>
      <c r="C46" s="54"/>
      <c r="D46" s="20" t="s">
        <v>384</v>
      </c>
      <c r="E46" s="65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/>
      <c r="O46" s="65"/>
      <c r="P46" s="65"/>
    </row>
    <row r="47" spans="1:16" ht="14.25" hidden="1" x14ac:dyDescent="0.2">
      <c r="A47" s="52"/>
      <c r="B47" s="64">
        <v>7110000233</v>
      </c>
      <c r="C47" s="54"/>
      <c r="D47" s="20" t="s">
        <v>398</v>
      </c>
      <c r="E47" s="65">
        <v>0</v>
      </c>
      <c r="F47" s="65">
        <v>0</v>
      </c>
      <c r="G47" s="65">
        <v>0</v>
      </c>
      <c r="H47" s="65">
        <v>0</v>
      </c>
      <c r="I47" s="65">
        <v>0</v>
      </c>
      <c r="J47" s="65">
        <v>0</v>
      </c>
      <c r="K47" s="65">
        <v>0</v>
      </c>
      <c r="L47" s="65">
        <v>0</v>
      </c>
      <c r="M47" s="65">
        <v>0</v>
      </c>
      <c r="N47" s="65"/>
      <c r="O47" s="65"/>
      <c r="P47" s="65"/>
    </row>
    <row r="48" spans="1:16" ht="14.25" hidden="1" x14ac:dyDescent="0.2">
      <c r="A48" s="52"/>
      <c r="B48" s="64">
        <v>7110000234</v>
      </c>
      <c r="C48" s="54"/>
      <c r="D48" s="20" t="s">
        <v>399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5">
        <v>0</v>
      </c>
      <c r="K48" s="65">
        <v>0</v>
      </c>
      <c r="L48" s="65">
        <v>0</v>
      </c>
      <c r="M48" s="65">
        <v>0</v>
      </c>
      <c r="N48" s="65"/>
      <c r="O48" s="65"/>
      <c r="P48" s="65"/>
    </row>
    <row r="49" spans="1:16" ht="14.25" hidden="1" x14ac:dyDescent="0.2">
      <c r="A49" s="52"/>
      <c r="B49" s="64">
        <v>7110000236</v>
      </c>
      <c r="C49" s="54"/>
      <c r="D49" s="20" t="s">
        <v>400</v>
      </c>
      <c r="E49" s="65">
        <v>0</v>
      </c>
      <c r="F49" s="65">
        <v>0</v>
      </c>
      <c r="G49" s="65">
        <v>0</v>
      </c>
      <c r="H49" s="65">
        <v>0</v>
      </c>
      <c r="I49" s="65">
        <v>0</v>
      </c>
      <c r="J49" s="65">
        <v>0</v>
      </c>
      <c r="K49" s="65">
        <v>0</v>
      </c>
      <c r="L49" s="65">
        <v>0</v>
      </c>
      <c r="M49" s="65">
        <v>0</v>
      </c>
      <c r="N49" s="65"/>
      <c r="O49" s="65"/>
      <c r="P49" s="65"/>
    </row>
    <row r="50" spans="1:16" ht="14.25" hidden="1" x14ac:dyDescent="0.2">
      <c r="A50" s="52"/>
      <c r="B50" s="64">
        <v>7110000235</v>
      </c>
      <c r="C50" s="54"/>
      <c r="D50" s="20" t="s">
        <v>401</v>
      </c>
      <c r="E50" s="65">
        <v>0</v>
      </c>
      <c r="F50" s="65">
        <v>0</v>
      </c>
      <c r="G50" s="65">
        <v>0</v>
      </c>
      <c r="H50" s="65">
        <v>0</v>
      </c>
      <c r="I50" s="65">
        <v>0</v>
      </c>
      <c r="J50" s="65">
        <v>0</v>
      </c>
      <c r="K50" s="65">
        <v>0</v>
      </c>
      <c r="L50" s="65">
        <v>0</v>
      </c>
      <c r="M50" s="65">
        <v>0</v>
      </c>
      <c r="N50" s="65"/>
      <c r="O50" s="65"/>
      <c r="P50" s="65"/>
    </row>
    <row r="51" spans="1:16" ht="14.25" hidden="1" x14ac:dyDescent="0.2">
      <c r="A51" s="52"/>
      <c r="B51" s="64">
        <v>7110000237</v>
      </c>
      <c r="C51" s="54"/>
      <c r="D51" s="20" t="s">
        <v>402</v>
      </c>
      <c r="E51" s="65">
        <v>0</v>
      </c>
      <c r="F51" s="65">
        <v>0</v>
      </c>
      <c r="G51" s="65">
        <v>0</v>
      </c>
      <c r="H51" s="65">
        <v>0</v>
      </c>
      <c r="I51" s="65">
        <v>0</v>
      </c>
      <c r="J51" s="65">
        <v>0</v>
      </c>
      <c r="K51" s="65">
        <v>0</v>
      </c>
      <c r="L51" s="65">
        <v>0</v>
      </c>
      <c r="M51" s="65">
        <v>0</v>
      </c>
      <c r="N51" s="65"/>
      <c r="O51" s="65"/>
      <c r="P51" s="65"/>
    </row>
    <row r="52" spans="1:16" ht="14.25" hidden="1" x14ac:dyDescent="0.2">
      <c r="A52" s="52"/>
      <c r="B52" s="64" t="s">
        <v>403</v>
      </c>
      <c r="C52" s="54"/>
      <c r="D52" s="20" t="s">
        <v>404</v>
      </c>
      <c r="E52" s="65">
        <v>0</v>
      </c>
      <c r="F52" s="65">
        <v>0</v>
      </c>
      <c r="G52" s="65">
        <v>0</v>
      </c>
      <c r="H52" s="65">
        <v>0</v>
      </c>
      <c r="I52" s="65">
        <v>0</v>
      </c>
      <c r="J52" s="65">
        <v>0</v>
      </c>
      <c r="K52" s="65">
        <v>0</v>
      </c>
      <c r="L52" s="65">
        <v>0</v>
      </c>
      <c r="M52" s="65">
        <v>0</v>
      </c>
      <c r="N52" s="65"/>
      <c r="O52" s="65"/>
      <c r="P52" s="65"/>
    </row>
    <row r="53" spans="1:16" ht="14.25" hidden="1" x14ac:dyDescent="0.2">
      <c r="A53" s="52"/>
      <c r="B53" s="64">
        <v>7110000241</v>
      </c>
      <c r="C53" s="54"/>
      <c r="D53" s="20" t="s">
        <v>405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5">
        <v>0</v>
      </c>
      <c r="K53" s="65">
        <v>0</v>
      </c>
      <c r="L53" s="65">
        <v>0</v>
      </c>
      <c r="M53" s="65">
        <v>0</v>
      </c>
      <c r="N53" s="65"/>
      <c r="O53" s="65"/>
      <c r="P53" s="65"/>
    </row>
    <row r="54" spans="1:16" ht="14.25" hidden="1" x14ac:dyDescent="0.2">
      <c r="A54" s="52"/>
      <c r="B54" s="64">
        <v>7110000242</v>
      </c>
      <c r="C54" s="54"/>
      <c r="D54" s="20" t="s">
        <v>406</v>
      </c>
      <c r="E54" s="65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5">
        <v>0</v>
      </c>
      <c r="N54" s="65"/>
      <c r="O54" s="65"/>
      <c r="P54" s="65"/>
    </row>
    <row r="55" spans="1:16" ht="14.25" hidden="1" x14ac:dyDescent="0.2">
      <c r="A55" s="52"/>
      <c r="B55" s="64">
        <v>7110000243</v>
      </c>
      <c r="C55" s="54"/>
      <c r="D55" s="20" t="s">
        <v>407</v>
      </c>
      <c r="E55" s="65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5">
        <v>0</v>
      </c>
      <c r="N55" s="65"/>
      <c r="O55" s="65"/>
      <c r="P55" s="65"/>
    </row>
    <row r="56" spans="1:16" ht="14.25" hidden="1" x14ac:dyDescent="0.2">
      <c r="A56" s="52"/>
      <c r="B56" s="64">
        <v>7199900106</v>
      </c>
      <c r="C56" s="54"/>
      <c r="D56" s="20" t="s">
        <v>408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5">
        <v>0</v>
      </c>
      <c r="N56" s="65"/>
      <c r="O56" s="65"/>
      <c r="P56" s="65"/>
    </row>
    <row r="57" spans="1:16" ht="14.25" hidden="1" x14ac:dyDescent="0.2">
      <c r="A57" s="52"/>
      <c r="B57" s="64" t="s">
        <v>409</v>
      </c>
      <c r="C57" s="54"/>
      <c r="D57" s="20" t="s">
        <v>410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5">
        <v>0</v>
      </c>
      <c r="N57" s="65"/>
      <c r="O57" s="65"/>
      <c r="P57" s="65"/>
    </row>
    <row r="58" spans="1:16" ht="14.25" x14ac:dyDescent="0.2">
      <c r="A58" s="52"/>
      <c r="B58" s="64">
        <v>7110000239</v>
      </c>
      <c r="C58" s="54"/>
      <c r="D58" s="20" t="s">
        <v>411</v>
      </c>
      <c r="E58" s="65">
        <v>20.73</v>
      </c>
      <c r="F58" s="65">
        <v>0</v>
      </c>
      <c r="G58" s="65">
        <v>0</v>
      </c>
      <c r="H58" s="65">
        <v>0</v>
      </c>
      <c r="I58" s="65">
        <v>0</v>
      </c>
      <c r="J58" s="65">
        <v>0</v>
      </c>
      <c r="K58" s="65">
        <v>0</v>
      </c>
      <c r="L58" s="65">
        <v>0</v>
      </c>
      <c r="M58" s="65">
        <v>0</v>
      </c>
      <c r="N58" s="65"/>
      <c r="O58" s="65"/>
      <c r="P58" s="65"/>
    </row>
    <row r="59" spans="1:16" ht="14.25" hidden="1" x14ac:dyDescent="0.2">
      <c r="A59" s="52"/>
      <c r="B59" s="64">
        <v>8130000101</v>
      </c>
      <c r="C59" s="54"/>
      <c r="D59" s="20" t="s">
        <v>412</v>
      </c>
      <c r="E59" s="65">
        <v>0</v>
      </c>
      <c r="F59" s="65">
        <v>0</v>
      </c>
      <c r="G59" s="65">
        <v>0</v>
      </c>
      <c r="H59" s="65">
        <v>0</v>
      </c>
      <c r="I59" s="65">
        <v>0</v>
      </c>
      <c r="J59" s="65">
        <v>0</v>
      </c>
      <c r="K59" s="65">
        <v>0</v>
      </c>
      <c r="L59" s="65">
        <v>0</v>
      </c>
      <c r="M59" s="65">
        <v>0</v>
      </c>
      <c r="N59" s="65"/>
      <c r="O59" s="65"/>
      <c r="P59" s="65"/>
    </row>
    <row r="60" spans="1:16" ht="14.25" hidden="1" x14ac:dyDescent="0.2">
      <c r="A60" s="52"/>
      <c r="B60" s="64">
        <v>8130000102</v>
      </c>
      <c r="C60" s="54"/>
      <c r="D60" s="20" t="s">
        <v>413</v>
      </c>
      <c r="E60" s="65">
        <v>0</v>
      </c>
      <c r="F60" s="65">
        <v>0</v>
      </c>
      <c r="G60" s="65">
        <v>0</v>
      </c>
      <c r="H60" s="65">
        <v>0</v>
      </c>
      <c r="I60" s="65">
        <v>0</v>
      </c>
      <c r="J60" s="65">
        <v>0</v>
      </c>
      <c r="K60" s="65">
        <v>0</v>
      </c>
      <c r="L60" s="65">
        <v>0</v>
      </c>
      <c r="M60" s="65">
        <v>0</v>
      </c>
      <c r="N60" s="65"/>
      <c r="O60" s="65"/>
      <c r="P60" s="65"/>
    </row>
    <row r="61" spans="1:16" ht="14.25" hidden="1" x14ac:dyDescent="0.2">
      <c r="A61" s="52"/>
      <c r="B61" s="64">
        <v>8130000104</v>
      </c>
      <c r="C61" s="54"/>
      <c r="D61" s="20" t="s">
        <v>414</v>
      </c>
      <c r="E61" s="65">
        <v>0</v>
      </c>
      <c r="F61" s="65">
        <v>0</v>
      </c>
      <c r="G61" s="65">
        <v>0</v>
      </c>
      <c r="H61" s="65">
        <v>0</v>
      </c>
      <c r="I61" s="65">
        <v>0</v>
      </c>
      <c r="J61" s="65">
        <v>0</v>
      </c>
      <c r="K61" s="65">
        <v>0</v>
      </c>
      <c r="L61" s="65">
        <v>0</v>
      </c>
      <c r="M61" s="65">
        <v>0</v>
      </c>
      <c r="N61" s="65"/>
      <c r="O61" s="65"/>
      <c r="P61" s="65"/>
    </row>
    <row r="62" spans="1:16" ht="14.25" hidden="1" x14ac:dyDescent="0.2">
      <c r="A62" s="52"/>
      <c r="B62" s="64">
        <v>8130000105</v>
      </c>
      <c r="C62" s="54"/>
      <c r="D62" s="20" t="s">
        <v>415</v>
      </c>
      <c r="E62" s="65">
        <v>0</v>
      </c>
      <c r="F62" s="65">
        <v>0</v>
      </c>
      <c r="G62" s="65">
        <v>0</v>
      </c>
      <c r="H62" s="65">
        <v>0</v>
      </c>
      <c r="I62" s="65">
        <v>0</v>
      </c>
      <c r="J62" s="65">
        <v>0</v>
      </c>
      <c r="K62" s="65">
        <v>0</v>
      </c>
      <c r="L62" s="65">
        <v>0</v>
      </c>
      <c r="M62" s="65">
        <v>0</v>
      </c>
      <c r="N62" s="65"/>
      <c r="O62" s="65"/>
      <c r="P62" s="65"/>
    </row>
    <row r="63" spans="1:16" ht="14.25" hidden="1" x14ac:dyDescent="0.2">
      <c r="A63" s="52"/>
      <c r="B63" s="64">
        <v>8199900003</v>
      </c>
      <c r="C63" s="54"/>
      <c r="D63" s="20" t="s">
        <v>416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5">
        <v>0</v>
      </c>
      <c r="N63" s="65"/>
      <c r="O63" s="65"/>
      <c r="P63" s="65"/>
    </row>
    <row r="64" spans="1:16" ht="14.25" hidden="1" x14ac:dyDescent="0.2">
      <c r="A64" s="52"/>
      <c r="B64" s="68">
        <v>8179990003</v>
      </c>
      <c r="C64" s="69"/>
      <c r="D64" s="20" t="s">
        <v>416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5">
        <v>0</v>
      </c>
      <c r="N64" s="65"/>
      <c r="O64" s="65"/>
      <c r="P64" s="65"/>
    </row>
    <row r="65" spans="1:16" ht="14.25" hidden="1" x14ac:dyDescent="0.2">
      <c r="A65" s="52"/>
      <c r="B65" s="64">
        <v>8179990004</v>
      </c>
      <c r="C65" s="54"/>
      <c r="D65" s="20" t="s">
        <v>417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5">
        <v>0</v>
      </c>
      <c r="N65" s="65"/>
      <c r="O65" s="65"/>
      <c r="P65" s="65"/>
    </row>
    <row r="66" spans="1:16" ht="14.25" hidden="1" x14ac:dyDescent="0.2">
      <c r="A66" s="52"/>
      <c r="B66" s="64">
        <v>8183000001</v>
      </c>
      <c r="C66" s="54"/>
      <c r="D66" s="20" t="s">
        <v>418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5">
        <v>0</v>
      </c>
      <c r="N66" s="65"/>
      <c r="O66" s="65"/>
      <c r="P66" s="65"/>
    </row>
    <row r="67" spans="1:16" ht="14.25" hidden="1" x14ac:dyDescent="0.2">
      <c r="A67" s="52"/>
      <c r="B67" s="64" t="s">
        <v>419</v>
      </c>
      <c r="C67" s="54"/>
      <c r="D67" s="20" t="s">
        <v>420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5">
        <v>0</v>
      </c>
      <c r="N67" s="65"/>
      <c r="O67" s="65"/>
      <c r="P67" s="65"/>
    </row>
    <row r="68" spans="1:16" ht="14.25" hidden="1" x14ac:dyDescent="0.2">
      <c r="A68" s="52"/>
      <c r="B68" s="64">
        <v>8183000002</v>
      </c>
      <c r="C68" s="54"/>
      <c r="D68" s="20" t="s">
        <v>421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5">
        <v>0</v>
      </c>
      <c r="N68" s="65"/>
      <c r="O68" s="65"/>
      <c r="P68" s="65"/>
    </row>
    <row r="69" spans="1:16" ht="14.25" hidden="1" x14ac:dyDescent="0.2">
      <c r="A69" s="52"/>
      <c r="B69" s="64">
        <v>8183000003</v>
      </c>
      <c r="C69" s="54"/>
      <c r="D69" s="20" t="s">
        <v>422</v>
      </c>
      <c r="E69" s="65">
        <v>0</v>
      </c>
      <c r="F69" s="65">
        <v>0</v>
      </c>
      <c r="G69" s="65">
        <v>0</v>
      </c>
      <c r="H69" s="65">
        <v>0</v>
      </c>
      <c r="I69" s="65">
        <v>0</v>
      </c>
      <c r="J69" s="65">
        <v>0</v>
      </c>
      <c r="K69" s="65">
        <v>0</v>
      </c>
      <c r="L69" s="65">
        <v>0</v>
      </c>
      <c r="M69" s="65">
        <v>0</v>
      </c>
      <c r="N69" s="65"/>
      <c r="O69" s="65"/>
      <c r="P69" s="65"/>
    </row>
    <row r="70" spans="1:16" ht="14.25" hidden="1" x14ac:dyDescent="0.2">
      <c r="A70" s="52"/>
      <c r="B70" s="64">
        <v>8199700001</v>
      </c>
      <c r="C70" s="54"/>
      <c r="D70" s="20" t="s">
        <v>423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5">
        <v>0</v>
      </c>
      <c r="N70" s="65"/>
      <c r="O70" s="65"/>
      <c r="P70" s="65"/>
    </row>
    <row r="71" spans="1:16" ht="14.25" hidden="1" x14ac:dyDescent="0.2">
      <c r="A71" s="52"/>
      <c r="B71" s="64">
        <v>8199700002</v>
      </c>
      <c r="C71" s="54"/>
      <c r="D71" s="20" t="s">
        <v>424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5">
        <v>0</v>
      </c>
      <c r="N71" s="65"/>
      <c r="O71" s="65"/>
      <c r="P71" s="65"/>
    </row>
    <row r="72" spans="1:16" ht="14.25" hidden="1" x14ac:dyDescent="0.2">
      <c r="A72" s="52"/>
      <c r="B72" s="64">
        <v>8199700003</v>
      </c>
      <c r="C72" s="54"/>
      <c r="D72" s="20" t="s">
        <v>425</v>
      </c>
      <c r="E72" s="65">
        <v>0</v>
      </c>
      <c r="F72" s="65">
        <v>0</v>
      </c>
      <c r="G72" s="65">
        <v>0</v>
      </c>
      <c r="H72" s="65">
        <v>0</v>
      </c>
      <c r="I72" s="65">
        <v>0</v>
      </c>
      <c r="J72" s="65">
        <v>0</v>
      </c>
      <c r="K72" s="65">
        <v>0</v>
      </c>
      <c r="L72" s="65">
        <v>0</v>
      </c>
      <c r="M72" s="65">
        <v>0</v>
      </c>
      <c r="N72" s="65"/>
      <c r="O72" s="65"/>
      <c r="P72" s="65"/>
    </row>
    <row r="73" spans="1:16" ht="14.25" hidden="1" x14ac:dyDescent="0.2">
      <c r="A73" s="52"/>
      <c r="B73" s="64">
        <v>7130000101</v>
      </c>
      <c r="C73" s="54"/>
      <c r="D73" s="20" t="s">
        <v>426</v>
      </c>
      <c r="E73" s="65">
        <v>0</v>
      </c>
      <c r="F73" s="65">
        <v>0</v>
      </c>
      <c r="G73" s="65">
        <v>0</v>
      </c>
      <c r="H73" s="65">
        <v>0</v>
      </c>
      <c r="I73" s="65">
        <v>0</v>
      </c>
      <c r="J73" s="65">
        <v>0</v>
      </c>
      <c r="K73" s="65">
        <v>0</v>
      </c>
      <c r="L73" s="65">
        <v>0</v>
      </c>
      <c r="M73" s="65">
        <v>0</v>
      </c>
      <c r="N73" s="65"/>
      <c r="O73" s="65"/>
      <c r="P73" s="65"/>
    </row>
    <row r="74" spans="1:16" ht="14.25" hidden="1" x14ac:dyDescent="0.2">
      <c r="A74" s="52"/>
      <c r="B74" s="64">
        <v>7130010101</v>
      </c>
      <c r="C74" s="54"/>
      <c r="D74" s="20" t="s">
        <v>427</v>
      </c>
      <c r="E74" s="65">
        <v>0</v>
      </c>
      <c r="F74" s="65">
        <v>0</v>
      </c>
      <c r="G74" s="65">
        <v>0</v>
      </c>
      <c r="H74" s="65">
        <v>0</v>
      </c>
      <c r="I74" s="65">
        <v>0</v>
      </c>
      <c r="J74" s="65">
        <v>0</v>
      </c>
      <c r="K74" s="65">
        <v>0</v>
      </c>
      <c r="L74" s="65">
        <v>0</v>
      </c>
      <c r="M74" s="65">
        <v>0</v>
      </c>
      <c r="N74" s="65"/>
      <c r="O74" s="65"/>
      <c r="P74" s="65"/>
    </row>
    <row r="75" spans="1:16" ht="14.25" hidden="1" x14ac:dyDescent="0.2">
      <c r="A75" s="52"/>
      <c r="B75" s="64">
        <v>7130000102</v>
      </c>
      <c r="C75" s="54"/>
      <c r="D75" s="20" t="s">
        <v>428</v>
      </c>
      <c r="E75" s="65">
        <v>0</v>
      </c>
      <c r="F75" s="65">
        <v>0</v>
      </c>
      <c r="G75" s="65">
        <v>0</v>
      </c>
      <c r="H75" s="65">
        <v>0</v>
      </c>
      <c r="I75" s="65">
        <v>0</v>
      </c>
      <c r="J75" s="65">
        <v>0</v>
      </c>
      <c r="K75" s="65">
        <v>0</v>
      </c>
      <c r="L75" s="65">
        <v>0</v>
      </c>
      <c r="M75" s="65">
        <v>0</v>
      </c>
      <c r="N75" s="65"/>
      <c r="O75" s="65"/>
      <c r="P75" s="65"/>
    </row>
    <row r="76" spans="1:16" ht="14.25" hidden="1" x14ac:dyDescent="0.2">
      <c r="A76" s="52"/>
      <c r="B76" s="64">
        <v>8110010101</v>
      </c>
      <c r="C76" s="54"/>
      <c r="D76" s="20" t="s">
        <v>429</v>
      </c>
      <c r="E76" s="65">
        <v>0</v>
      </c>
      <c r="F76" s="65">
        <v>0</v>
      </c>
      <c r="G76" s="65">
        <v>0</v>
      </c>
      <c r="H76" s="65">
        <v>0</v>
      </c>
      <c r="I76" s="65">
        <v>0</v>
      </c>
      <c r="J76" s="65">
        <v>0</v>
      </c>
      <c r="K76" s="65">
        <v>0</v>
      </c>
      <c r="L76" s="65">
        <v>0</v>
      </c>
      <c r="M76" s="65">
        <v>0</v>
      </c>
      <c r="N76" s="65"/>
      <c r="O76" s="65"/>
      <c r="P76" s="65"/>
    </row>
    <row r="77" spans="1:16" ht="14.25" hidden="1" x14ac:dyDescent="0.2">
      <c r="A77" s="52"/>
      <c r="B77" s="64">
        <v>8199900006</v>
      </c>
      <c r="C77" s="54"/>
      <c r="D77" s="20" t="s">
        <v>430</v>
      </c>
      <c r="E77" s="65">
        <v>0</v>
      </c>
      <c r="F77" s="65">
        <v>0</v>
      </c>
      <c r="G77" s="65">
        <v>0</v>
      </c>
      <c r="H77" s="65">
        <v>0</v>
      </c>
      <c r="I77" s="65">
        <v>0</v>
      </c>
      <c r="J77" s="65">
        <v>0</v>
      </c>
      <c r="K77" s="65">
        <v>0</v>
      </c>
      <c r="L77" s="65">
        <v>0</v>
      </c>
      <c r="M77" s="65">
        <v>0</v>
      </c>
      <c r="N77" s="65"/>
      <c r="O77" s="65"/>
      <c r="P77" s="65"/>
    </row>
    <row r="78" spans="1:16" ht="14.25" hidden="1" x14ac:dyDescent="0.2">
      <c r="A78" s="52"/>
      <c r="B78" s="64">
        <v>8172100001</v>
      </c>
      <c r="C78" s="54"/>
      <c r="D78" s="20" t="s">
        <v>431</v>
      </c>
      <c r="E78" s="65">
        <v>0</v>
      </c>
      <c r="F78" s="65">
        <v>0</v>
      </c>
      <c r="G78" s="65">
        <v>0</v>
      </c>
      <c r="H78" s="65">
        <v>0</v>
      </c>
      <c r="I78" s="65">
        <v>0</v>
      </c>
      <c r="J78" s="65">
        <v>0</v>
      </c>
      <c r="K78" s="65">
        <v>0</v>
      </c>
      <c r="L78" s="65">
        <v>0</v>
      </c>
      <c r="M78" s="65">
        <v>0</v>
      </c>
      <c r="N78" s="65"/>
      <c r="O78" s="65"/>
      <c r="P78" s="65"/>
    </row>
    <row r="79" spans="1:16" ht="14.25" hidden="1" x14ac:dyDescent="0.2">
      <c r="A79" s="52"/>
      <c r="B79" s="64">
        <v>8179900016</v>
      </c>
      <c r="C79" s="54"/>
      <c r="D79" s="20" t="s">
        <v>432</v>
      </c>
      <c r="E79" s="65">
        <v>0</v>
      </c>
      <c r="F79" s="65">
        <v>0</v>
      </c>
      <c r="G79" s="65">
        <v>0</v>
      </c>
      <c r="H79" s="65">
        <v>0</v>
      </c>
      <c r="I79" s="65">
        <v>0</v>
      </c>
      <c r="J79" s="65">
        <v>0</v>
      </c>
      <c r="K79" s="65">
        <v>0</v>
      </c>
      <c r="L79" s="65">
        <v>0</v>
      </c>
      <c r="M79" s="65">
        <v>0</v>
      </c>
      <c r="N79" s="65"/>
      <c r="O79" s="65"/>
      <c r="P79" s="65"/>
    </row>
    <row r="80" spans="1:16" ht="14.25" x14ac:dyDescent="0.2">
      <c r="A80" s="52"/>
      <c r="B80" s="64">
        <v>8199900999</v>
      </c>
      <c r="C80" s="54"/>
      <c r="D80" s="20" t="s">
        <v>433</v>
      </c>
      <c r="E80" s="65">
        <v>0</v>
      </c>
      <c r="F80" s="65">
        <v>0</v>
      </c>
      <c r="G80" s="65">
        <v>0</v>
      </c>
      <c r="H80" s="65">
        <v>0</v>
      </c>
      <c r="I80" s="65">
        <v>0</v>
      </c>
      <c r="J80" s="65">
        <v>-281757.39</v>
      </c>
      <c r="K80" s="65">
        <v>0</v>
      </c>
      <c r="L80" s="65">
        <v>0</v>
      </c>
      <c r="M80" s="65">
        <v>0</v>
      </c>
      <c r="N80" s="65"/>
      <c r="O80" s="65"/>
      <c r="P80" s="65"/>
    </row>
    <row r="81" spans="1:16" ht="14.25" hidden="1" x14ac:dyDescent="0.2">
      <c r="A81" s="52"/>
      <c r="B81" s="64">
        <v>7130000104</v>
      </c>
      <c r="C81" s="54"/>
      <c r="D81" s="20" t="s">
        <v>434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5">
        <v>0</v>
      </c>
      <c r="K81" s="65">
        <v>0</v>
      </c>
      <c r="L81" s="65">
        <v>0</v>
      </c>
      <c r="M81" s="65">
        <v>0</v>
      </c>
      <c r="N81" s="65"/>
      <c r="O81" s="65"/>
      <c r="P81" s="65"/>
    </row>
    <row r="82" spans="1:16" ht="14.25" hidden="1" x14ac:dyDescent="0.2">
      <c r="A82" s="52"/>
      <c r="B82" s="64">
        <v>7130010103</v>
      </c>
      <c r="C82" s="54"/>
      <c r="D82" s="20" t="s">
        <v>434</v>
      </c>
      <c r="E82" s="65">
        <v>0</v>
      </c>
      <c r="F82" s="65">
        <v>0</v>
      </c>
      <c r="G82" s="65">
        <v>0</v>
      </c>
      <c r="H82" s="65">
        <v>0</v>
      </c>
      <c r="I82" s="65">
        <v>0</v>
      </c>
      <c r="J82" s="65">
        <v>0</v>
      </c>
      <c r="K82" s="65">
        <v>0</v>
      </c>
      <c r="L82" s="65">
        <v>0</v>
      </c>
      <c r="M82" s="65">
        <v>0</v>
      </c>
      <c r="N82" s="65"/>
      <c r="O82" s="65"/>
      <c r="P82" s="65"/>
    </row>
    <row r="83" spans="1:16" ht="14.25" hidden="1" x14ac:dyDescent="0.2">
      <c r="A83" s="52"/>
      <c r="B83" s="64">
        <v>8110010103</v>
      </c>
      <c r="C83" s="54"/>
      <c r="D83" s="20" t="s">
        <v>434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5">
        <v>0</v>
      </c>
      <c r="K83" s="65">
        <v>0</v>
      </c>
      <c r="L83" s="65">
        <v>0</v>
      </c>
      <c r="M83" s="65">
        <v>0</v>
      </c>
      <c r="N83" s="65"/>
      <c r="O83" s="65"/>
      <c r="P83" s="65"/>
    </row>
    <row r="84" spans="1:16" ht="14.25" hidden="1" x14ac:dyDescent="0.2">
      <c r="A84" s="52"/>
      <c r="B84" s="64">
        <v>7199900109</v>
      </c>
      <c r="C84" s="54"/>
      <c r="D84" s="20" t="s">
        <v>435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5">
        <v>0</v>
      </c>
      <c r="K84" s="65">
        <v>0</v>
      </c>
      <c r="L84" s="65">
        <v>0</v>
      </c>
      <c r="M84" s="65">
        <v>0</v>
      </c>
      <c r="N84" s="65"/>
      <c r="O84" s="65"/>
      <c r="P84" s="65"/>
    </row>
    <row r="85" spans="1:16" ht="14.25" hidden="1" x14ac:dyDescent="0.2">
      <c r="A85" s="52"/>
      <c r="B85" s="64">
        <v>8199700004</v>
      </c>
      <c r="C85" s="54"/>
      <c r="D85" s="20" t="s">
        <v>100</v>
      </c>
      <c r="E85" s="65">
        <v>0</v>
      </c>
      <c r="F85" s="65">
        <v>0</v>
      </c>
      <c r="G85" s="65">
        <v>0</v>
      </c>
      <c r="H85" s="65">
        <v>0</v>
      </c>
      <c r="I85" s="65">
        <v>0</v>
      </c>
      <c r="J85" s="65">
        <v>0</v>
      </c>
      <c r="K85" s="65">
        <v>0</v>
      </c>
      <c r="L85" s="65">
        <v>0</v>
      </c>
      <c r="M85" s="65">
        <v>0</v>
      </c>
      <c r="N85" s="65"/>
      <c r="O85" s="65"/>
      <c r="P85" s="65"/>
    </row>
    <row r="86" spans="1:16" ht="14.25" hidden="1" x14ac:dyDescent="0.2">
      <c r="A86" s="47"/>
      <c r="B86" s="64">
        <v>8179900006</v>
      </c>
      <c r="C86" s="54"/>
      <c r="D86" s="20" t="s">
        <v>436</v>
      </c>
      <c r="E86" s="65">
        <v>0</v>
      </c>
      <c r="F86" s="65">
        <v>0</v>
      </c>
      <c r="G86" s="65">
        <v>0</v>
      </c>
      <c r="H86" s="65">
        <v>0</v>
      </c>
      <c r="I86" s="65">
        <v>0</v>
      </c>
      <c r="J86" s="65">
        <v>0</v>
      </c>
      <c r="K86" s="65">
        <v>0</v>
      </c>
      <c r="L86" s="65">
        <v>0</v>
      </c>
      <c r="M86" s="65">
        <v>0</v>
      </c>
      <c r="N86" s="65"/>
      <c r="O86" s="65"/>
      <c r="P86" s="65"/>
    </row>
    <row r="87" spans="1:16" ht="14.25" hidden="1" x14ac:dyDescent="0.2">
      <c r="A87" s="47"/>
      <c r="B87" s="64">
        <v>8176300009</v>
      </c>
      <c r="C87" s="54"/>
      <c r="D87" s="20" t="s">
        <v>437</v>
      </c>
      <c r="E87" s="65">
        <v>0</v>
      </c>
      <c r="F87" s="65">
        <v>0</v>
      </c>
      <c r="G87" s="65">
        <v>0</v>
      </c>
      <c r="H87" s="65">
        <v>0</v>
      </c>
      <c r="I87" s="65">
        <v>0</v>
      </c>
      <c r="J87" s="65">
        <v>0</v>
      </c>
      <c r="K87" s="65">
        <v>0</v>
      </c>
      <c r="L87" s="65">
        <v>0</v>
      </c>
      <c r="M87" s="65">
        <v>0</v>
      </c>
      <c r="N87" s="65"/>
      <c r="O87" s="65"/>
      <c r="P87" s="65"/>
    </row>
    <row r="88" spans="1:16" ht="14.25" hidden="1" x14ac:dyDescent="0.2">
      <c r="A88" s="47"/>
      <c r="B88" s="64">
        <v>8175400013</v>
      </c>
      <c r="C88" s="54"/>
      <c r="D88" s="20" t="s">
        <v>438</v>
      </c>
      <c r="E88" s="65">
        <v>0</v>
      </c>
      <c r="F88" s="65">
        <v>0</v>
      </c>
      <c r="G88" s="65">
        <v>0</v>
      </c>
      <c r="H88" s="65">
        <v>0</v>
      </c>
      <c r="I88" s="65">
        <v>0</v>
      </c>
      <c r="J88" s="65">
        <v>0</v>
      </c>
      <c r="K88" s="65">
        <v>0</v>
      </c>
      <c r="L88" s="65">
        <v>0</v>
      </c>
      <c r="M88" s="65">
        <v>0</v>
      </c>
      <c r="N88" s="65"/>
      <c r="O88" s="65"/>
      <c r="P88" s="65"/>
    </row>
    <row r="89" spans="1:16" ht="14.25" hidden="1" x14ac:dyDescent="0.2">
      <c r="A89" s="47"/>
      <c r="B89" s="70">
        <v>8176300013</v>
      </c>
      <c r="C89" s="54"/>
      <c r="D89" s="20" t="s">
        <v>439</v>
      </c>
      <c r="E89" s="65">
        <v>0</v>
      </c>
      <c r="F89" s="65">
        <v>0</v>
      </c>
      <c r="G89" s="65">
        <v>0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/>
      <c r="O89" s="65"/>
      <c r="P89" s="65"/>
    </row>
    <row r="90" spans="1:16" ht="14.25" hidden="1" x14ac:dyDescent="0.2">
      <c r="A90" s="47"/>
      <c r="B90" s="70">
        <v>8176300015</v>
      </c>
      <c r="C90" s="54"/>
      <c r="D90" s="20" t="s">
        <v>440</v>
      </c>
      <c r="E90" s="65">
        <v>0</v>
      </c>
      <c r="F90" s="65">
        <v>0</v>
      </c>
      <c r="G90" s="65">
        <v>0</v>
      </c>
      <c r="H90" s="65">
        <v>0</v>
      </c>
      <c r="I90" s="65">
        <v>0</v>
      </c>
      <c r="J90" s="65">
        <v>0</v>
      </c>
      <c r="K90" s="65">
        <v>0</v>
      </c>
      <c r="L90" s="65">
        <v>0</v>
      </c>
      <c r="M90" s="65">
        <v>0</v>
      </c>
      <c r="N90" s="65"/>
      <c r="O90" s="65"/>
      <c r="P90" s="65"/>
    </row>
    <row r="91" spans="1:16" ht="14.25" hidden="1" x14ac:dyDescent="0.2">
      <c r="A91" s="47"/>
      <c r="B91" s="64">
        <v>8176900001</v>
      </c>
      <c r="C91" s="54"/>
      <c r="D91" s="20" t="s">
        <v>441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5">
        <v>0</v>
      </c>
      <c r="N91" s="65"/>
      <c r="O91" s="65"/>
      <c r="P91" s="65"/>
    </row>
    <row r="92" spans="1:16" ht="14.25" hidden="1" x14ac:dyDescent="0.2">
      <c r="A92" s="73"/>
      <c r="B92" s="64">
        <v>8123000003</v>
      </c>
      <c r="C92" s="54"/>
      <c r="D92" s="20" t="s">
        <v>442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/>
      <c r="O92" s="14"/>
      <c r="P92" s="14"/>
    </row>
    <row r="93" spans="1:16" ht="14.25" hidden="1" x14ac:dyDescent="0.2">
      <c r="A93" s="73"/>
      <c r="B93" s="64">
        <v>8123000004</v>
      </c>
      <c r="C93" s="54"/>
      <c r="D93" s="20" t="s">
        <v>443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/>
      <c r="O93" s="14"/>
      <c r="P93" s="14"/>
    </row>
    <row r="94" spans="1:16" ht="14.25" x14ac:dyDescent="0.2">
      <c r="A94" s="73"/>
      <c r="B94" s="64">
        <v>8123000005</v>
      </c>
      <c r="C94" s="54"/>
      <c r="D94" s="20" t="s">
        <v>444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-473567.19</v>
      </c>
      <c r="M94" s="14">
        <v>-397252.25999999995</v>
      </c>
      <c r="N94" s="14"/>
      <c r="O94" s="14"/>
      <c r="P94" s="14"/>
    </row>
    <row r="95" spans="1:16" ht="14.25" hidden="1" x14ac:dyDescent="0.2">
      <c r="A95" s="73"/>
      <c r="B95" s="64">
        <v>8123000006</v>
      </c>
      <c r="C95" s="54"/>
      <c r="D95" s="20" t="s">
        <v>445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/>
      <c r="O95" s="14"/>
      <c r="P95" s="14"/>
    </row>
    <row r="96" spans="1:16" ht="14.25" hidden="1" x14ac:dyDescent="0.2">
      <c r="A96" s="52"/>
      <c r="B96" s="64">
        <v>8199900005</v>
      </c>
      <c r="C96" s="54"/>
      <c r="D96" s="20" t="s">
        <v>446</v>
      </c>
      <c r="E96" s="65">
        <v>0</v>
      </c>
      <c r="F96" s="65">
        <v>0</v>
      </c>
      <c r="G96" s="65">
        <v>0</v>
      </c>
      <c r="H96" s="65">
        <v>0</v>
      </c>
      <c r="I96" s="65">
        <v>0</v>
      </c>
      <c r="J96" s="65">
        <v>0</v>
      </c>
      <c r="K96" s="65">
        <v>0</v>
      </c>
      <c r="L96" s="65">
        <v>0</v>
      </c>
      <c r="M96" s="65">
        <v>0</v>
      </c>
      <c r="N96" s="65"/>
      <c r="O96" s="65"/>
      <c r="P96" s="65"/>
    </row>
    <row r="97" spans="1:16" ht="14.25" hidden="1" x14ac:dyDescent="0.2">
      <c r="A97" s="52"/>
      <c r="B97" s="64">
        <v>8179900017</v>
      </c>
      <c r="C97" s="54"/>
      <c r="D97" s="20" t="s">
        <v>447</v>
      </c>
      <c r="E97" s="65">
        <v>0</v>
      </c>
      <c r="F97" s="65">
        <v>0</v>
      </c>
      <c r="G97" s="65">
        <v>0</v>
      </c>
      <c r="H97" s="65">
        <v>0</v>
      </c>
      <c r="I97" s="65">
        <v>0</v>
      </c>
      <c r="J97" s="65">
        <v>0</v>
      </c>
      <c r="K97" s="65">
        <v>0</v>
      </c>
      <c r="L97" s="65">
        <v>0</v>
      </c>
      <c r="M97" s="65">
        <v>0</v>
      </c>
      <c r="N97" s="65"/>
      <c r="O97" s="65"/>
      <c r="P97" s="65"/>
    </row>
    <row r="98" spans="1:16" ht="14.25" hidden="1" x14ac:dyDescent="0.2">
      <c r="A98" s="52"/>
      <c r="B98" s="64">
        <v>8179900018</v>
      </c>
      <c r="C98" s="54"/>
      <c r="D98" s="20" t="s">
        <v>448</v>
      </c>
      <c r="E98" s="65">
        <v>0</v>
      </c>
      <c r="F98" s="65">
        <v>0</v>
      </c>
      <c r="G98" s="65">
        <v>0</v>
      </c>
      <c r="H98" s="65">
        <v>0</v>
      </c>
      <c r="I98" s="65">
        <v>0</v>
      </c>
      <c r="J98" s="65">
        <v>0</v>
      </c>
      <c r="K98" s="65">
        <v>0</v>
      </c>
      <c r="L98" s="65">
        <v>0</v>
      </c>
      <c r="M98" s="65">
        <v>0</v>
      </c>
      <c r="N98" s="65"/>
      <c r="O98" s="65"/>
      <c r="P98" s="65"/>
    </row>
    <row r="99" spans="1:16" ht="14.25" hidden="1" x14ac:dyDescent="0.2">
      <c r="A99" s="52"/>
      <c r="B99" s="64">
        <v>8179900019</v>
      </c>
      <c r="C99" s="54"/>
      <c r="D99" s="20" t="s">
        <v>449</v>
      </c>
      <c r="E99" s="65">
        <v>0</v>
      </c>
      <c r="F99" s="65">
        <v>0</v>
      </c>
      <c r="G99" s="65">
        <v>0</v>
      </c>
      <c r="H99" s="65">
        <v>0</v>
      </c>
      <c r="I99" s="65">
        <v>0</v>
      </c>
      <c r="J99" s="65">
        <v>0</v>
      </c>
      <c r="K99" s="65">
        <v>0</v>
      </c>
      <c r="L99" s="65">
        <v>0</v>
      </c>
      <c r="M99" s="65">
        <v>0</v>
      </c>
      <c r="N99" s="65"/>
      <c r="O99" s="65"/>
      <c r="P99" s="65"/>
    </row>
    <row r="100" spans="1:16" ht="14.25" hidden="1" x14ac:dyDescent="0.2">
      <c r="A100" s="52"/>
      <c r="B100" s="64">
        <v>8175700002</v>
      </c>
      <c r="C100" s="54"/>
      <c r="D100" s="20" t="s">
        <v>450</v>
      </c>
      <c r="E100" s="65">
        <v>0</v>
      </c>
      <c r="F100" s="65">
        <v>0</v>
      </c>
      <c r="G100" s="65">
        <v>0</v>
      </c>
      <c r="H100" s="65">
        <v>0</v>
      </c>
      <c r="I100" s="65">
        <v>0</v>
      </c>
      <c r="J100" s="65">
        <v>0</v>
      </c>
      <c r="K100" s="65">
        <v>0</v>
      </c>
      <c r="L100" s="65">
        <v>0</v>
      </c>
      <c r="M100" s="65">
        <v>0</v>
      </c>
      <c r="N100" s="65"/>
      <c r="O100" s="65"/>
      <c r="P100" s="65"/>
    </row>
    <row r="101" spans="1:16" ht="14.25" hidden="1" x14ac:dyDescent="0.2">
      <c r="A101" s="52"/>
      <c r="B101" s="64">
        <v>8175700003</v>
      </c>
      <c r="C101" s="54"/>
      <c r="D101" s="20" t="s">
        <v>451</v>
      </c>
      <c r="E101" s="65">
        <v>0</v>
      </c>
      <c r="F101" s="65">
        <v>0</v>
      </c>
      <c r="G101" s="65">
        <v>0</v>
      </c>
      <c r="H101" s="65">
        <v>0</v>
      </c>
      <c r="I101" s="65">
        <v>0</v>
      </c>
      <c r="J101" s="65">
        <v>0</v>
      </c>
      <c r="K101" s="65">
        <v>0</v>
      </c>
      <c r="L101" s="65">
        <v>0</v>
      </c>
      <c r="M101" s="65">
        <v>0</v>
      </c>
      <c r="N101" s="65"/>
      <c r="O101" s="65"/>
      <c r="P101" s="65"/>
    </row>
    <row r="102" spans="1:16" ht="14.25" hidden="1" x14ac:dyDescent="0.2">
      <c r="A102" s="52"/>
      <c r="B102" s="64">
        <v>8179900011</v>
      </c>
      <c r="C102" s="54"/>
      <c r="D102" s="20" t="s">
        <v>452</v>
      </c>
      <c r="E102" s="65">
        <v>0</v>
      </c>
      <c r="F102" s="65">
        <v>0</v>
      </c>
      <c r="G102" s="65">
        <v>0</v>
      </c>
      <c r="H102" s="65">
        <v>0</v>
      </c>
      <c r="I102" s="65">
        <v>0</v>
      </c>
      <c r="J102" s="65">
        <v>0</v>
      </c>
      <c r="K102" s="65">
        <v>0</v>
      </c>
      <c r="L102" s="65">
        <v>0</v>
      </c>
      <c r="M102" s="65">
        <v>0</v>
      </c>
      <c r="N102" s="65"/>
      <c r="O102" s="65"/>
      <c r="P102" s="65"/>
    </row>
    <row r="103" spans="1:16" ht="14.25" hidden="1" x14ac:dyDescent="0.2">
      <c r="A103" s="52"/>
      <c r="B103" s="64">
        <v>8179900012</v>
      </c>
      <c r="C103" s="54"/>
      <c r="D103" s="20" t="s">
        <v>453</v>
      </c>
      <c r="E103" s="65">
        <v>0</v>
      </c>
      <c r="F103" s="65">
        <v>0</v>
      </c>
      <c r="G103" s="65">
        <v>0</v>
      </c>
      <c r="H103" s="65">
        <v>0</v>
      </c>
      <c r="I103" s="65">
        <v>0</v>
      </c>
      <c r="J103" s="65">
        <v>0</v>
      </c>
      <c r="K103" s="65">
        <v>0</v>
      </c>
      <c r="L103" s="65">
        <v>0</v>
      </c>
      <c r="M103" s="65">
        <v>0</v>
      </c>
      <c r="N103" s="65"/>
      <c r="O103" s="65"/>
      <c r="P103" s="65"/>
    </row>
    <row r="104" spans="1:16" ht="14.25" hidden="1" x14ac:dyDescent="0.2">
      <c r="A104" s="52"/>
      <c r="B104" s="64">
        <v>8179900013</v>
      </c>
      <c r="C104" s="54"/>
      <c r="D104" s="20" t="s">
        <v>454</v>
      </c>
      <c r="E104" s="65">
        <v>0</v>
      </c>
      <c r="F104" s="65">
        <v>0</v>
      </c>
      <c r="G104" s="65">
        <v>0</v>
      </c>
      <c r="H104" s="65">
        <v>0</v>
      </c>
      <c r="I104" s="65">
        <v>0</v>
      </c>
      <c r="J104" s="65">
        <v>0</v>
      </c>
      <c r="K104" s="65">
        <v>0</v>
      </c>
      <c r="L104" s="65">
        <v>0</v>
      </c>
      <c r="M104" s="65">
        <v>0</v>
      </c>
      <c r="N104" s="65"/>
      <c r="O104" s="65"/>
      <c r="P104" s="65"/>
    </row>
    <row r="105" spans="1:16" ht="14.25" hidden="1" x14ac:dyDescent="0.2">
      <c r="A105" s="52"/>
      <c r="B105" s="64">
        <v>8179900014</v>
      </c>
      <c r="C105" s="54"/>
      <c r="D105" s="20" t="s">
        <v>455</v>
      </c>
      <c r="E105" s="65">
        <v>0</v>
      </c>
      <c r="F105" s="65">
        <v>0</v>
      </c>
      <c r="G105" s="65">
        <v>0</v>
      </c>
      <c r="H105" s="65">
        <v>0</v>
      </c>
      <c r="I105" s="65">
        <v>0</v>
      </c>
      <c r="J105" s="65">
        <v>0</v>
      </c>
      <c r="K105" s="65">
        <v>0</v>
      </c>
      <c r="L105" s="65">
        <v>0</v>
      </c>
      <c r="M105" s="65">
        <v>0</v>
      </c>
      <c r="N105" s="65"/>
      <c r="O105" s="65"/>
      <c r="P105" s="65"/>
    </row>
    <row r="106" spans="1:16" ht="14.25" hidden="1" x14ac:dyDescent="0.2">
      <c r="A106" s="52"/>
      <c r="B106" s="64">
        <v>8179900024</v>
      </c>
      <c r="C106" s="54"/>
      <c r="D106" s="20" t="s">
        <v>456</v>
      </c>
      <c r="E106" s="65">
        <v>0</v>
      </c>
      <c r="F106" s="65">
        <v>0</v>
      </c>
      <c r="G106" s="65">
        <v>0</v>
      </c>
      <c r="H106" s="65">
        <v>0</v>
      </c>
      <c r="I106" s="65">
        <v>0</v>
      </c>
      <c r="J106" s="65">
        <v>0</v>
      </c>
      <c r="K106" s="65">
        <v>0</v>
      </c>
      <c r="L106" s="65">
        <v>0</v>
      </c>
      <c r="M106" s="65">
        <v>0</v>
      </c>
      <c r="N106" s="65"/>
      <c r="O106" s="65"/>
      <c r="P106" s="65"/>
    </row>
    <row r="107" spans="1:16" ht="14.25" hidden="1" x14ac:dyDescent="0.2">
      <c r="A107" s="52"/>
      <c r="B107" s="64" t="s">
        <v>457</v>
      </c>
      <c r="C107" s="54"/>
      <c r="D107" s="20" t="s">
        <v>458</v>
      </c>
      <c r="E107" s="65">
        <v>0</v>
      </c>
      <c r="F107" s="65">
        <v>0</v>
      </c>
      <c r="G107" s="65">
        <v>0</v>
      </c>
      <c r="H107" s="65">
        <v>0</v>
      </c>
      <c r="I107" s="65">
        <v>0</v>
      </c>
      <c r="J107" s="65">
        <v>0</v>
      </c>
      <c r="K107" s="65">
        <v>0</v>
      </c>
      <c r="L107" s="65">
        <v>0</v>
      </c>
      <c r="M107" s="65">
        <v>0</v>
      </c>
      <c r="N107" s="65"/>
      <c r="O107" s="65"/>
      <c r="P107" s="65"/>
    </row>
    <row r="108" spans="1:16" ht="14.25" hidden="1" x14ac:dyDescent="0.2">
      <c r="A108" s="52"/>
      <c r="B108" s="64">
        <v>8170300001</v>
      </c>
      <c r="C108" s="54"/>
      <c r="D108" s="20" t="s">
        <v>459</v>
      </c>
      <c r="E108" s="65">
        <v>0</v>
      </c>
      <c r="F108" s="65">
        <v>0</v>
      </c>
      <c r="G108" s="65">
        <v>0</v>
      </c>
      <c r="H108" s="65">
        <v>0</v>
      </c>
      <c r="I108" s="65">
        <v>0</v>
      </c>
      <c r="J108" s="65">
        <v>0</v>
      </c>
      <c r="K108" s="65">
        <v>0</v>
      </c>
      <c r="L108" s="65">
        <v>0</v>
      </c>
      <c r="M108" s="65">
        <v>0</v>
      </c>
      <c r="N108" s="65"/>
      <c r="O108" s="65"/>
      <c r="P108" s="65"/>
    </row>
    <row r="109" spans="1:16" ht="14.25" hidden="1" x14ac:dyDescent="0.2">
      <c r="A109" s="52"/>
      <c r="B109" s="64">
        <v>8941001001</v>
      </c>
      <c r="C109" s="54"/>
      <c r="D109" s="20" t="s">
        <v>460</v>
      </c>
      <c r="E109" s="65">
        <v>0</v>
      </c>
      <c r="F109" s="65">
        <v>0</v>
      </c>
      <c r="G109" s="65">
        <v>0</v>
      </c>
      <c r="H109" s="65">
        <v>0</v>
      </c>
      <c r="I109" s="65">
        <v>0</v>
      </c>
      <c r="J109" s="65">
        <v>0</v>
      </c>
      <c r="K109" s="65">
        <v>0</v>
      </c>
      <c r="L109" s="65">
        <v>0</v>
      </c>
      <c r="M109" s="65">
        <v>0</v>
      </c>
      <c r="N109" s="65"/>
      <c r="O109" s="65"/>
      <c r="P109" s="65"/>
    </row>
    <row r="110" spans="1:16" ht="14.25" hidden="1" x14ac:dyDescent="0.2">
      <c r="A110" s="52"/>
      <c r="B110" s="64">
        <v>8110000103</v>
      </c>
      <c r="C110" s="54"/>
      <c r="D110" s="20" t="s">
        <v>461</v>
      </c>
      <c r="E110" s="65">
        <v>0</v>
      </c>
      <c r="F110" s="65">
        <v>0</v>
      </c>
      <c r="G110" s="65">
        <v>0</v>
      </c>
      <c r="H110" s="65">
        <v>0</v>
      </c>
      <c r="I110" s="65">
        <v>0</v>
      </c>
      <c r="J110" s="65">
        <v>0</v>
      </c>
      <c r="K110" s="65">
        <v>0</v>
      </c>
      <c r="L110" s="65">
        <v>0</v>
      </c>
      <c r="M110" s="65">
        <v>0</v>
      </c>
      <c r="N110" s="65"/>
      <c r="O110" s="65"/>
      <c r="P110" s="65"/>
    </row>
    <row r="111" spans="1:16" ht="14.25" hidden="1" x14ac:dyDescent="0.2">
      <c r="A111" s="52"/>
      <c r="B111" s="64">
        <v>8110000104</v>
      </c>
      <c r="C111" s="54"/>
      <c r="D111" s="20" t="s">
        <v>148</v>
      </c>
      <c r="E111" s="65">
        <v>0</v>
      </c>
      <c r="F111" s="65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5">
        <v>0</v>
      </c>
      <c r="M111" s="65">
        <v>0</v>
      </c>
      <c r="N111" s="65"/>
      <c r="O111" s="65"/>
      <c r="P111" s="65"/>
    </row>
    <row r="112" spans="1:16" ht="14.25" hidden="1" x14ac:dyDescent="0.2">
      <c r="A112" s="52"/>
      <c r="B112" s="64">
        <v>8110000101</v>
      </c>
      <c r="C112" s="54"/>
      <c r="D112" s="20" t="s">
        <v>462</v>
      </c>
      <c r="E112" s="65">
        <v>0</v>
      </c>
      <c r="F112" s="65">
        <v>0</v>
      </c>
      <c r="G112" s="65">
        <v>0</v>
      </c>
      <c r="H112" s="65">
        <v>0</v>
      </c>
      <c r="I112" s="65">
        <v>0</v>
      </c>
      <c r="J112" s="65">
        <v>0</v>
      </c>
      <c r="K112" s="65">
        <v>0</v>
      </c>
      <c r="L112" s="65">
        <v>0</v>
      </c>
      <c r="M112" s="65">
        <v>0</v>
      </c>
      <c r="N112" s="65"/>
      <c r="O112" s="65"/>
      <c r="P112" s="65"/>
    </row>
    <row r="113" spans="1:16" ht="14.25" hidden="1" x14ac:dyDescent="0.2">
      <c r="A113" s="52"/>
      <c r="B113" s="64">
        <v>8110000102</v>
      </c>
      <c r="C113" s="54"/>
      <c r="D113" s="20" t="s">
        <v>147</v>
      </c>
      <c r="E113" s="65">
        <v>0</v>
      </c>
      <c r="F113" s="65">
        <v>0</v>
      </c>
      <c r="G113" s="65">
        <v>0</v>
      </c>
      <c r="H113" s="65">
        <v>0</v>
      </c>
      <c r="I113" s="65">
        <v>0</v>
      </c>
      <c r="J113" s="65">
        <v>0</v>
      </c>
      <c r="K113" s="65">
        <v>0</v>
      </c>
      <c r="L113" s="65">
        <v>0</v>
      </c>
      <c r="M113" s="65">
        <v>0</v>
      </c>
      <c r="N113" s="65"/>
      <c r="O113" s="65"/>
      <c r="P113" s="65"/>
    </row>
    <row r="114" spans="1:16" ht="14.25" x14ac:dyDescent="0.2">
      <c r="A114" s="76" t="s">
        <v>463</v>
      </c>
      <c r="B114" s="53">
        <v>1</v>
      </c>
      <c r="C114" s="54" t="s">
        <v>188</v>
      </c>
      <c r="D114" s="20"/>
      <c r="E114" s="77">
        <f t="shared" ref="E114:M114" si="0">SUM(E11:E113)</f>
        <v>1782620.13</v>
      </c>
      <c r="F114" s="77">
        <f t="shared" si="0"/>
        <v>1787719.7400000002</v>
      </c>
      <c r="G114" s="77">
        <f t="shared" si="0"/>
        <v>1787895.5900000003</v>
      </c>
      <c r="H114" s="77">
        <f t="shared" si="0"/>
        <v>1792237.8999999994</v>
      </c>
      <c r="I114" s="77">
        <f t="shared" si="0"/>
        <v>1792258.79</v>
      </c>
      <c r="J114" s="77">
        <f t="shared" si="0"/>
        <v>1517852.7400000007</v>
      </c>
      <c r="K114" s="77">
        <f t="shared" si="0"/>
        <v>2104008.9699999988</v>
      </c>
      <c r="L114" s="77">
        <f t="shared" si="0"/>
        <v>2469910.73</v>
      </c>
      <c r="M114" s="77">
        <f t="shared" si="0"/>
        <v>3564358.3100000024</v>
      </c>
      <c r="N114" s="77"/>
      <c r="O114" s="77"/>
      <c r="P114" s="77"/>
    </row>
    <row r="115" spans="1:16" ht="14.25" hidden="1" x14ac:dyDescent="0.2">
      <c r="A115" s="52"/>
      <c r="B115" s="64">
        <v>7130000103</v>
      </c>
      <c r="C115" s="54"/>
      <c r="D115" s="20" t="s">
        <v>147</v>
      </c>
      <c r="E115" s="65">
        <v>0</v>
      </c>
      <c r="F115" s="65">
        <v>0</v>
      </c>
      <c r="G115" s="65">
        <v>0</v>
      </c>
      <c r="H115" s="65">
        <v>0</v>
      </c>
      <c r="I115" s="65">
        <v>0</v>
      </c>
      <c r="J115" s="65">
        <v>0</v>
      </c>
      <c r="K115" s="65">
        <v>0</v>
      </c>
      <c r="L115" s="65">
        <v>0</v>
      </c>
      <c r="M115" s="65">
        <v>0</v>
      </c>
      <c r="N115" s="65"/>
      <c r="O115" s="65"/>
      <c r="P115" s="65"/>
    </row>
    <row r="116" spans="1:16" ht="14.25" hidden="1" x14ac:dyDescent="0.2">
      <c r="A116" s="52"/>
      <c r="B116" s="64">
        <v>8110010102</v>
      </c>
      <c r="C116" s="54"/>
      <c r="D116" s="20" t="s">
        <v>147</v>
      </c>
      <c r="E116" s="65">
        <v>0</v>
      </c>
      <c r="F116" s="65">
        <v>0</v>
      </c>
      <c r="G116" s="65">
        <v>0</v>
      </c>
      <c r="H116" s="65">
        <v>0</v>
      </c>
      <c r="I116" s="65">
        <v>0</v>
      </c>
      <c r="J116" s="65">
        <v>0</v>
      </c>
      <c r="K116" s="65">
        <v>0</v>
      </c>
      <c r="L116" s="65">
        <v>0</v>
      </c>
      <c r="M116" s="65">
        <v>0</v>
      </c>
      <c r="N116" s="65"/>
      <c r="O116" s="65"/>
      <c r="P116" s="65"/>
    </row>
    <row r="117" spans="1:16" ht="14.25" hidden="1" x14ac:dyDescent="0.2">
      <c r="A117" s="52"/>
      <c r="B117" s="64">
        <v>7130010102</v>
      </c>
      <c r="C117" s="54"/>
      <c r="D117" s="20" t="s">
        <v>147</v>
      </c>
      <c r="E117" s="78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8">
        <v>0</v>
      </c>
      <c r="M117" s="78">
        <v>0</v>
      </c>
      <c r="N117" s="78"/>
      <c r="O117" s="78"/>
      <c r="P117" s="78"/>
    </row>
    <row r="118" spans="1:16" ht="14.25" x14ac:dyDescent="0.2">
      <c r="A118" s="52"/>
      <c r="B118" s="64"/>
      <c r="C118" s="54"/>
      <c r="D118" s="20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</row>
    <row r="119" spans="1:16" ht="15" x14ac:dyDescent="0.25">
      <c r="A119" s="76" t="s">
        <v>463</v>
      </c>
      <c r="B119" s="53">
        <v>1</v>
      </c>
      <c r="C119" s="55" t="s">
        <v>188</v>
      </c>
      <c r="D119" s="62" t="s">
        <v>464</v>
      </c>
      <c r="E119" s="79">
        <f t="shared" ref="E119:M119" si="1">SUM(E114:E117)</f>
        <v>1782620.13</v>
      </c>
      <c r="F119" s="79">
        <f t="shared" si="1"/>
        <v>1787719.7400000002</v>
      </c>
      <c r="G119" s="79">
        <f t="shared" si="1"/>
        <v>1787895.5900000003</v>
      </c>
      <c r="H119" s="79">
        <f t="shared" si="1"/>
        <v>1792237.8999999994</v>
      </c>
      <c r="I119" s="79">
        <f t="shared" si="1"/>
        <v>1792258.79</v>
      </c>
      <c r="J119" s="79">
        <f t="shared" si="1"/>
        <v>1517852.7400000007</v>
      </c>
      <c r="K119" s="79">
        <f t="shared" si="1"/>
        <v>2104008.9699999988</v>
      </c>
      <c r="L119" s="79">
        <f t="shared" si="1"/>
        <v>2469910.73</v>
      </c>
      <c r="M119" s="79">
        <f t="shared" si="1"/>
        <v>3564358.3100000024</v>
      </c>
      <c r="N119" s="79"/>
      <c r="O119" s="79"/>
      <c r="P119" s="79"/>
    </row>
    <row r="120" spans="1:16" ht="14.25" x14ac:dyDescent="0.2">
      <c r="A120" s="52"/>
      <c r="B120" s="53"/>
      <c r="C120" s="54"/>
      <c r="D120" s="71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</row>
    <row r="121" spans="1:16" ht="14.25" x14ac:dyDescent="0.2">
      <c r="A121" s="52" t="s">
        <v>363</v>
      </c>
      <c r="B121" s="53">
        <v>1</v>
      </c>
      <c r="C121" s="54" t="s">
        <v>188</v>
      </c>
      <c r="D121" s="81" t="s">
        <v>465</v>
      </c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</row>
    <row r="122" spans="1:16" ht="14.25" hidden="1" x14ac:dyDescent="0.2">
      <c r="A122" s="52"/>
      <c r="B122" s="64">
        <v>7118000002</v>
      </c>
      <c r="C122" s="54"/>
      <c r="D122" s="20" t="s">
        <v>466</v>
      </c>
      <c r="E122" s="65">
        <v>0</v>
      </c>
      <c r="F122" s="65">
        <v>0</v>
      </c>
      <c r="G122" s="65">
        <v>0</v>
      </c>
      <c r="H122" s="65">
        <v>0</v>
      </c>
      <c r="I122" s="65">
        <v>0</v>
      </c>
      <c r="J122" s="65">
        <v>0</v>
      </c>
      <c r="K122" s="65">
        <v>0</v>
      </c>
      <c r="L122" s="65">
        <v>0</v>
      </c>
      <c r="M122" s="65">
        <v>0</v>
      </c>
      <c r="N122" s="65"/>
      <c r="O122" s="65"/>
      <c r="P122" s="65"/>
    </row>
    <row r="123" spans="1:16" ht="14.25" hidden="1" x14ac:dyDescent="0.2">
      <c r="A123" s="52"/>
      <c r="B123" s="64">
        <v>7151000008</v>
      </c>
      <c r="C123" s="54"/>
      <c r="D123" s="20" t="s">
        <v>467</v>
      </c>
      <c r="E123" s="65">
        <v>0</v>
      </c>
      <c r="F123" s="65">
        <v>0</v>
      </c>
      <c r="G123" s="65">
        <v>0</v>
      </c>
      <c r="H123" s="65">
        <v>0</v>
      </c>
      <c r="I123" s="65">
        <v>0</v>
      </c>
      <c r="J123" s="65">
        <v>0</v>
      </c>
      <c r="K123" s="65">
        <v>0</v>
      </c>
      <c r="L123" s="65">
        <v>0</v>
      </c>
      <c r="M123" s="65">
        <v>0</v>
      </c>
      <c r="N123" s="65"/>
      <c r="O123" s="65"/>
      <c r="P123" s="65"/>
    </row>
    <row r="124" spans="1:16" ht="14.25" hidden="1" x14ac:dyDescent="0.2">
      <c r="A124" s="52"/>
      <c r="B124" s="64">
        <v>7152000003</v>
      </c>
      <c r="C124" s="54"/>
      <c r="D124" s="20" t="s">
        <v>468</v>
      </c>
      <c r="E124" s="65">
        <v>0</v>
      </c>
      <c r="F124" s="65">
        <v>0</v>
      </c>
      <c r="G124" s="65">
        <v>0</v>
      </c>
      <c r="H124" s="65">
        <v>0</v>
      </c>
      <c r="I124" s="65">
        <v>0</v>
      </c>
      <c r="J124" s="65">
        <v>0</v>
      </c>
      <c r="K124" s="65">
        <v>0</v>
      </c>
      <c r="L124" s="65">
        <v>0</v>
      </c>
      <c r="M124" s="65">
        <v>0</v>
      </c>
      <c r="N124" s="65"/>
      <c r="O124" s="65"/>
      <c r="P124" s="65"/>
    </row>
    <row r="125" spans="1:16" ht="14.25" hidden="1" x14ac:dyDescent="0.2">
      <c r="A125" s="52"/>
      <c r="B125" s="64">
        <v>7151000029</v>
      </c>
      <c r="C125" s="54"/>
      <c r="D125" s="20" t="s">
        <v>469</v>
      </c>
      <c r="E125" s="65">
        <v>0</v>
      </c>
      <c r="F125" s="65">
        <v>0</v>
      </c>
      <c r="G125" s="65">
        <v>0</v>
      </c>
      <c r="H125" s="65">
        <v>0</v>
      </c>
      <c r="I125" s="65">
        <v>0</v>
      </c>
      <c r="J125" s="65">
        <v>0</v>
      </c>
      <c r="K125" s="65">
        <v>0</v>
      </c>
      <c r="L125" s="65">
        <v>0</v>
      </c>
      <c r="M125" s="65">
        <v>0</v>
      </c>
      <c r="N125" s="65"/>
      <c r="O125" s="65"/>
      <c r="P125" s="65"/>
    </row>
    <row r="126" spans="1:16" ht="14.25" hidden="1" x14ac:dyDescent="0.2">
      <c r="A126" s="52"/>
      <c r="B126" s="64">
        <v>7151000030</v>
      </c>
      <c r="C126" s="54"/>
      <c r="D126" s="20" t="s">
        <v>470</v>
      </c>
      <c r="E126" s="65">
        <v>0</v>
      </c>
      <c r="F126" s="65">
        <v>0</v>
      </c>
      <c r="G126" s="65">
        <v>0</v>
      </c>
      <c r="H126" s="65">
        <v>0</v>
      </c>
      <c r="I126" s="65">
        <v>0</v>
      </c>
      <c r="J126" s="65">
        <v>0</v>
      </c>
      <c r="K126" s="65">
        <v>0</v>
      </c>
      <c r="L126" s="65">
        <v>0</v>
      </c>
      <c r="M126" s="65">
        <v>0</v>
      </c>
      <c r="N126" s="65"/>
      <c r="O126" s="65"/>
      <c r="P126" s="65"/>
    </row>
    <row r="127" spans="1:16" ht="14.25" x14ac:dyDescent="0.2">
      <c r="A127" s="52"/>
      <c r="B127" s="64">
        <v>7152000001</v>
      </c>
      <c r="C127" s="54"/>
      <c r="D127" s="20" t="s">
        <v>471</v>
      </c>
      <c r="E127" s="65">
        <v>0</v>
      </c>
      <c r="F127" s="65">
        <v>0</v>
      </c>
      <c r="G127" s="65">
        <v>0</v>
      </c>
      <c r="H127" s="65">
        <v>0</v>
      </c>
      <c r="I127" s="65">
        <v>0</v>
      </c>
      <c r="J127" s="65">
        <v>0</v>
      </c>
      <c r="K127" s="65">
        <v>500476.53</v>
      </c>
      <c r="L127" s="65">
        <v>165584.53000000003</v>
      </c>
      <c r="M127" s="65">
        <v>0.46999999997206032</v>
      </c>
      <c r="N127" s="65"/>
      <c r="O127" s="65"/>
      <c r="P127" s="65"/>
    </row>
    <row r="128" spans="1:16" ht="14.25" hidden="1" x14ac:dyDescent="0.2">
      <c r="A128" s="52"/>
      <c r="B128" s="64">
        <v>7154045001</v>
      </c>
      <c r="C128" s="54"/>
      <c r="D128" s="20" t="s">
        <v>472</v>
      </c>
      <c r="E128" s="65">
        <v>0</v>
      </c>
      <c r="F128" s="65">
        <v>0</v>
      </c>
      <c r="G128" s="65">
        <v>0</v>
      </c>
      <c r="H128" s="65">
        <v>0</v>
      </c>
      <c r="I128" s="65">
        <v>0</v>
      </c>
      <c r="J128" s="65">
        <v>0</v>
      </c>
      <c r="K128" s="65">
        <v>0</v>
      </c>
      <c r="L128" s="65">
        <v>0</v>
      </c>
      <c r="M128" s="65">
        <v>0</v>
      </c>
      <c r="N128" s="65"/>
      <c r="O128" s="65"/>
      <c r="P128" s="65"/>
    </row>
    <row r="129" spans="1:16" ht="14.25" hidden="1" x14ac:dyDescent="0.2">
      <c r="A129" s="47"/>
      <c r="B129" s="64">
        <v>7154045002</v>
      </c>
      <c r="C129" s="54"/>
      <c r="D129" s="20" t="s">
        <v>473</v>
      </c>
      <c r="E129" s="56">
        <v>0</v>
      </c>
      <c r="F129" s="56">
        <v>0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0</v>
      </c>
      <c r="N129" s="56"/>
      <c r="O129" s="56"/>
      <c r="P129" s="56"/>
    </row>
    <row r="130" spans="1:16" ht="14.25" hidden="1" x14ac:dyDescent="0.2">
      <c r="A130" s="47"/>
      <c r="B130" s="64">
        <v>7154045003</v>
      </c>
      <c r="C130" s="54"/>
      <c r="D130" s="20" t="s">
        <v>474</v>
      </c>
      <c r="E130" s="56">
        <v>0</v>
      </c>
      <c r="F130" s="56">
        <v>0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/>
      <c r="O130" s="56"/>
      <c r="P130" s="56"/>
    </row>
    <row r="131" spans="1:16" ht="14.25" hidden="1" x14ac:dyDescent="0.2">
      <c r="A131" s="52"/>
      <c r="B131" s="64">
        <v>7157500008</v>
      </c>
      <c r="C131" s="54"/>
      <c r="D131" s="20" t="s">
        <v>475</v>
      </c>
      <c r="E131" s="65">
        <v>0</v>
      </c>
      <c r="F131" s="65">
        <v>0</v>
      </c>
      <c r="G131" s="65">
        <v>0</v>
      </c>
      <c r="H131" s="65">
        <v>0</v>
      </c>
      <c r="I131" s="65">
        <v>0</v>
      </c>
      <c r="J131" s="65">
        <v>0</v>
      </c>
      <c r="K131" s="65">
        <v>0</v>
      </c>
      <c r="L131" s="65">
        <v>0</v>
      </c>
      <c r="M131" s="65">
        <v>0</v>
      </c>
      <c r="N131" s="65"/>
      <c r="O131" s="65"/>
      <c r="P131" s="65"/>
    </row>
    <row r="132" spans="1:16" ht="14.25" hidden="1" x14ac:dyDescent="0.2">
      <c r="A132" s="52"/>
      <c r="B132" s="64">
        <v>7157500026</v>
      </c>
      <c r="C132" s="54"/>
      <c r="D132" s="20" t="s">
        <v>476</v>
      </c>
      <c r="E132" s="65">
        <v>0</v>
      </c>
      <c r="F132" s="65">
        <v>0</v>
      </c>
      <c r="G132" s="65">
        <v>0</v>
      </c>
      <c r="H132" s="65">
        <v>0</v>
      </c>
      <c r="I132" s="65">
        <v>0</v>
      </c>
      <c r="J132" s="65">
        <v>0</v>
      </c>
      <c r="K132" s="65">
        <v>0</v>
      </c>
      <c r="L132" s="65">
        <v>0</v>
      </c>
      <c r="M132" s="65">
        <v>0</v>
      </c>
      <c r="N132" s="65"/>
      <c r="O132" s="65"/>
      <c r="P132" s="65"/>
    </row>
    <row r="133" spans="1:16" ht="14.25" hidden="1" x14ac:dyDescent="0.2">
      <c r="A133" s="52"/>
      <c r="B133" s="64">
        <v>7157500027</v>
      </c>
      <c r="C133" s="54"/>
      <c r="D133" s="20" t="s">
        <v>477</v>
      </c>
      <c r="E133" s="65">
        <v>0</v>
      </c>
      <c r="F133" s="65">
        <v>0</v>
      </c>
      <c r="G133" s="65">
        <v>0</v>
      </c>
      <c r="H133" s="65">
        <v>0</v>
      </c>
      <c r="I133" s="65">
        <v>0</v>
      </c>
      <c r="J133" s="65">
        <v>0</v>
      </c>
      <c r="K133" s="65">
        <v>0</v>
      </c>
      <c r="L133" s="65">
        <v>0</v>
      </c>
      <c r="M133" s="65">
        <v>0</v>
      </c>
      <c r="N133" s="65"/>
      <c r="O133" s="65"/>
      <c r="P133" s="65"/>
    </row>
    <row r="134" spans="1:16" ht="14.25" hidden="1" x14ac:dyDescent="0.2">
      <c r="A134" s="52"/>
      <c r="B134" s="64" t="s">
        <v>478</v>
      </c>
      <c r="C134" s="54"/>
      <c r="D134" s="20" t="s">
        <v>479</v>
      </c>
      <c r="E134" s="65">
        <v>0</v>
      </c>
      <c r="F134" s="65">
        <v>0</v>
      </c>
      <c r="G134" s="65">
        <v>0</v>
      </c>
      <c r="H134" s="65">
        <v>0</v>
      </c>
      <c r="I134" s="65">
        <v>0</v>
      </c>
      <c r="J134" s="65">
        <v>0</v>
      </c>
      <c r="K134" s="65">
        <v>0</v>
      </c>
      <c r="L134" s="65">
        <v>0</v>
      </c>
      <c r="M134" s="65">
        <v>0</v>
      </c>
      <c r="N134" s="65"/>
      <c r="O134" s="65"/>
      <c r="P134" s="65"/>
    </row>
    <row r="135" spans="1:16" ht="14.25" hidden="1" x14ac:dyDescent="0.2">
      <c r="A135" s="52"/>
      <c r="B135" s="64">
        <v>8150500008</v>
      </c>
      <c r="C135" s="54"/>
      <c r="D135" s="20" t="s">
        <v>480</v>
      </c>
      <c r="E135" s="65">
        <v>0</v>
      </c>
      <c r="F135" s="65">
        <v>0</v>
      </c>
      <c r="G135" s="65">
        <v>0</v>
      </c>
      <c r="H135" s="65">
        <v>0</v>
      </c>
      <c r="I135" s="65">
        <v>0</v>
      </c>
      <c r="J135" s="65">
        <v>0</v>
      </c>
      <c r="K135" s="65">
        <v>0</v>
      </c>
      <c r="L135" s="65">
        <v>0</v>
      </c>
      <c r="M135" s="65">
        <v>0</v>
      </c>
      <c r="N135" s="65"/>
      <c r="O135" s="65"/>
      <c r="P135" s="65"/>
    </row>
    <row r="136" spans="1:16" ht="14.25" hidden="1" x14ac:dyDescent="0.2">
      <c r="A136" s="52"/>
      <c r="B136" s="64">
        <v>8150500020</v>
      </c>
      <c r="C136" s="54"/>
      <c r="D136" s="20" t="s">
        <v>481</v>
      </c>
      <c r="E136" s="65">
        <v>0</v>
      </c>
      <c r="F136" s="65">
        <v>0</v>
      </c>
      <c r="G136" s="65">
        <v>0</v>
      </c>
      <c r="H136" s="65">
        <v>0</v>
      </c>
      <c r="I136" s="65">
        <v>0</v>
      </c>
      <c r="J136" s="65">
        <v>0</v>
      </c>
      <c r="K136" s="65">
        <v>0</v>
      </c>
      <c r="L136" s="65">
        <v>0</v>
      </c>
      <c r="M136" s="65">
        <v>0</v>
      </c>
      <c r="N136" s="65"/>
      <c r="O136" s="65"/>
      <c r="P136" s="65"/>
    </row>
    <row r="137" spans="1:16" ht="14.25" hidden="1" x14ac:dyDescent="0.2">
      <c r="A137" s="47"/>
      <c r="B137" s="64">
        <v>8152000008</v>
      </c>
      <c r="C137" s="54"/>
      <c r="D137" s="20" t="s">
        <v>482</v>
      </c>
      <c r="E137" s="56">
        <v>0</v>
      </c>
      <c r="F137" s="56">
        <v>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0</v>
      </c>
      <c r="N137" s="56"/>
      <c r="O137" s="56"/>
      <c r="P137" s="56"/>
    </row>
    <row r="138" spans="1:16" ht="14.25" hidden="1" x14ac:dyDescent="0.2">
      <c r="A138" s="47"/>
      <c r="B138" s="64">
        <v>8152000027</v>
      </c>
      <c r="C138" s="54"/>
      <c r="D138" s="20" t="s">
        <v>483</v>
      </c>
      <c r="E138" s="56">
        <v>0</v>
      </c>
      <c r="F138" s="56">
        <v>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0</v>
      </c>
      <c r="N138" s="56"/>
      <c r="O138" s="56"/>
      <c r="P138" s="56"/>
    </row>
    <row r="139" spans="1:16" ht="14.25" hidden="1" x14ac:dyDescent="0.2">
      <c r="A139" s="47"/>
      <c r="B139" s="64">
        <v>8152002001</v>
      </c>
      <c r="C139" s="54"/>
      <c r="D139" s="20" t="s">
        <v>484</v>
      </c>
      <c r="E139" s="56">
        <v>0</v>
      </c>
      <c r="F139" s="56">
        <v>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0</v>
      </c>
      <c r="N139" s="56"/>
      <c r="O139" s="56"/>
      <c r="P139" s="56"/>
    </row>
    <row r="140" spans="1:16" ht="14.25" hidden="1" x14ac:dyDescent="0.2">
      <c r="A140" s="47"/>
      <c r="B140" s="64">
        <v>8153000001</v>
      </c>
      <c r="C140" s="54"/>
      <c r="D140" s="20" t="s">
        <v>485</v>
      </c>
      <c r="E140" s="56">
        <v>0</v>
      </c>
      <c r="F140" s="56">
        <v>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0</v>
      </c>
      <c r="N140" s="56"/>
      <c r="O140" s="56"/>
      <c r="P140" s="56"/>
    </row>
    <row r="141" spans="1:16" ht="14.25" hidden="1" x14ac:dyDescent="0.2">
      <c r="A141" s="52"/>
      <c r="B141" s="64">
        <v>8176900004</v>
      </c>
      <c r="C141" s="54"/>
      <c r="D141" s="20" t="s">
        <v>486</v>
      </c>
      <c r="E141" s="65">
        <v>0</v>
      </c>
      <c r="F141" s="65">
        <v>0</v>
      </c>
      <c r="G141" s="65">
        <v>0</v>
      </c>
      <c r="H141" s="65">
        <v>0</v>
      </c>
      <c r="I141" s="65">
        <v>0</v>
      </c>
      <c r="J141" s="65">
        <v>0</v>
      </c>
      <c r="K141" s="65">
        <v>0</v>
      </c>
      <c r="L141" s="65">
        <v>0</v>
      </c>
      <c r="M141" s="65">
        <v>0</v>
      </c>
      <c r="N141" s="65"/>
      <c r="O141" s="65"/>
      <c r="P141" s="65"/>
    </row>
    <row r="142" spans="1:16" ht="14.25" x14ac:dyDescent="0.2">
      <c r="A142" s="76" t="s">
        <v>463</v>
      </c>
      <c r="B142" s="48">
        <v>1</v>
      </c>
      <c r="C142" s="54" t="s">
        <v>188</v>
      </c>
      <c r="D142" s="20"/>
      <c r="E142" s="82">
        <f t="shared" ref="E142:M142" si="2">SUM(E122:E141)</f>
        <v>0</v>
      </c>
      <c r="F142" s="82">
        <f t="shared" si="2"/>
        <v>0</v>
      </c>
      <c r="G142" s="82">
        <f t="shared" si="2"/>
        <v>0</v>
      </c>
      <c r="H142" s="82">
        <f t="shared" si="2"/>
        <v>0</v>
      </c>
      <c r="I142" s="82">
        <f t="shared" si="2"/>
        <v>0</v>
      </c>
      <c r="J142" s="82">
        <f t="shared" si="2"/>
        <v>0</v>
      </c>
      <c r="K142" s="82">
        <f t="shared" si="2"/>
        <v>500476.53</v>
      </c>
      <c r="L142" s="82">
        <f t="shared" si="2"/>
        <v>165584.53000000003</v>
      </c>
      <c r="M142" s="82">
        <f t="shared" si="2"/>
        <v>0.46999999997206032</v>
      </c>
      <c r="N142" s="82"/>
      <c r="O142" s="82"/>
      <c r="P142" s="82"/>
    </row>
    <row r="143" spans="1:16" ht="14.25" x14ac:dyDescent="0.2">
      <c r="A143" s="76"/>
      <c r="B143" s="48"/>
      <c r="C143" s="54"/>
      <c r="D143" s="20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</row>
    <row r="144" spans="1:16" ht="14.25" hidden="1" x14ac:dyDescent="0.2">
      <c r="A144" s="47"/>
      <c r="B144" s="64">
        <v>7159010008</v>
      </c>
      <c r="C144" s="54"/>
      <c r="D144" s="20" t="s">
        <v>487</v>
      </c>
      <c r="E144" s="56">
        <v>0</v>
      </c>
      <c r="F144" s="56">
        <v>0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0</v>
      </c>
      <c r="N144" s="56"/>
      <c r="O144" s="56"/>
      <c r="P144" s="56"/>
    </row>
    <row r="145" spans="1:16" ht="14.25" hidden="1" x14ac:dyDescent="0.2">
      <c r="A145" s="47"/>
      <c r="B145" s="64">
        <v>7159010029</v>
      </c>
      <c r="C145" s="54"/>
      <c r="D145" s="20" t="s">
        <v>50</v>
      </c>
      <c r="E145" s="56">
        <v>0</v>
      </c>
      <c r="F145" s="56">
        <v>0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0</v>
      </c>
      <c r="N145" s="56"/>
      <c r="O145" s="56"/>
      <c r="P145" s="56"/>
    </row>
    <row r="146" spans="1:16" ht="14.25" hidden="1" x14ac:dyDescent="0.2">
      <c r="A146" s="47"/>
      <c r="B146" s="64">
        <v>7159010030</v>
      </c>
      <c r="C146" s="54"/>
      <c r="D146" s="20" t="s">
        <v>488</v>
      </c>
      <c r="E146" s="56">
        <v>0</v>
      </c>
      <c r="F146" s="56">
        <v>0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0</v>
      </c>
      <c r="N146" s="56"/>
      <c r="O146" s="56"/>
      <c r="P146" s="56"/>
    </row>
    <row r="147" spans="1:16" ht="14.25" hidden="1" x14ac:dyDescent="0.2">
      <c r="A147" s="47"/>
      <c r="B147" s="64">
        <v>7159010031</v>
      </c>
      <c r="C147" s="54"/>
      <c r="D147" s="20" t="s">
        <v>489</v>
      </c>
      <c r="E147" s="56">
        <v>0</v>
      </c>
      <c r="F147" s="56">
        <v>0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0</v>
      </c>
      <c r="N147" s="56"/>
      <c r="O147" s="56"/>
      <c r="P147" s="56"/>
    </row>
    <row r="148" spans="1:16" ht="14.25" hidden="1" x14ac:dyDescent="0.2">
      <c r="A148" s="47"/>
      <c r="B148" s="64">
        <v>7159010032</v>
      </c>
      <c r="C148" s="54"/>
      <c r="D148" s="20" t="s">
        <v>490</v>
      </c>
      <c r="E148" s="56">
        <v>0</v>
      </c>
      <c r="F148" s="56">
        <v>0</v>
      </c>
      <c r="G148" s="56">
        <v>0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0</v>
      </c>
      <c r="N148" s="56"/>
      <c r="O148" s="56"/>
      <c r="P148" s="56"/>
    </row>
    <row r="149" spans="1:16" ht="14.25" hidden="1" x14ac:dyDescent="0.2">
      <c r="A149" s="47"/>
      <c r="B149" s="64">
        <v>7159010033</v>
      </c>
      <c r="C149" s="54"/>
      <c r="D149" s="20" t="s">
        <v>491</v>
      </c>
      <c r="E149" s="56">
        <v>0</v>
      </c>
      <c r="F149" s="56">
        <v>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0</v>
      </c>
      <c r="N149" s="56"/>
      <c r="O149" s="56"/>
      <c r="P149" s="56"/>
    </row>
    <row r="150" spans="1:16" ht="14.25" hidden="1" x14ac:dyDescent="0.2">
      <c r="A150" s="47"/>
      <c r="B150" s="64" t="s">
        <v>492</v>
      </c>
      <c r="C150" s="54"/>
      <c r="D150" s="20" t="s">
        <v>493</v>
      </c>
      <c r="E150" s="56">
        <v>0</v>
      </c>
      <c r="F150" s="56">
        <v>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0</v>
      </c>
      <c r="N150" s="56"/>
      <c r="O150" s="56"/>
      <c r="P150" s="56"/>
    </row>
    <row r="151" spans="1:16" ht="14.25" hidden="1" x14ac:dyDescent="0.2">
      <c r="A151" s="52"/>
      <c r="B151" s="64">
        <v>8158010002</v>
      </c>
      <c r="C151" s="54"/>
      <c r="D151" s="20" t="s">
        <v>494</v>
      </c>
      <c r="E151" s="65">
        <v>0</v>
      </c>
      <c r="F151" s="65">
        <v>0</v>
      </c>
      <c r="G151" s="65">
        <v>0</v>
      </c>
      <c r="H151" s="65">
        <v>0</v>
      </c>
      <c r="I151" s="65">
        <v>0</v>
      </c>
      <c r="J151" s="65">
        <v>0</v>
      </c>
      <c r="K151" s="65">
        <v>0</v>
      </c>
      <c r="L151" s="65">
        <v>0</v>
      </c>
      <c r="M151" s="65">
        <v>0</v>
      </c>
      <c r="N151" s="65"/>
      <c r="O151" s="65"/>
      <c r="P151" s="65"/>
    </row>
    <row r="152" spans="1:16" ht="14.25" hidden="1" x14ac:dyDescent="0.2">
      <c r="A152" s="52"/>
      <c r="B152" s="64">
        <v>8158010003</v>
      </c>
      <c r="C152" s="54"/>
      <c r="D152" s="20" t="s">
        <v>495</v>
      </c>
      <c r="E152" s="65">
        <v>0</v>
      </c>
      <c r="F152" s="65">
        <v>0</v>
      </c>
      <c r="G152" s="65">
        <v>0</v>
      </c>
      <c r="H152" s="65">
        <v>0</v>
      </c>
      <c r="I152" s="65">
        <v>0</v>
      </c>
      <c r="J152" s="65">
        <v>0</v>
      </c>
      <c r="K152" s="65">
        <v>0</v>
      </c>
      <c r="L152" s="65">
        <v>0</v>
      </c>
      <c r="M152" s="65">
        <v>0</v>
      </c>
      <c r="N152" s="65"/>
      <c r="O152" s="65"/>
      <c r="P152" s="65"/>
    </row>
    <row r="153" spans="1:16" ht="14.25" hidden="1" x14ac:dyDescent="0.2">
      <c r="A153" s="52"/>
      <c r="B153" s="64">
        <v>8158010007</v>
      </c>
      <c r="C153" s="54"/>
      <c r="D153" s="20" t="s">
        <v>496</v>
      </c>
      <c r="E153" s="65">
        <v>0</v>
      </c>
      <c r="F153" s="65">
        <v>0</v>
      </c>
      <c r="G153" s="65">
        <v>0</v>
      </c>
      <c r="H153" s="65">
        <v>0</v>
      </c>
      <c r="I153" s="65">
        <v>0</v>
      </c>
      <c r="J153" s="65">
        <v>0</v>
      </c>
      <c r="K153" s="65">
        <v>0</v>
      </c>
      <c r="L153" s="65">
        <v>0</v>
      </c>
      <c r="M153" s="65">
        <v>0</v>
      </c>
      <c r="N153" s="65"/>
      <c r="O153" s="65"/>
      <c r="P153" s="65"/>
    </row>
    <row r="154" spans="1:16" ht="14.25" hidden="1" x14ac:dyDescent="0.2">
      <c r="A154" s="52"/>
      <c r="B154" s="64">
        <v>8158010008</v>
      </c>
      <c r="C154" s="54"/>
      <c r="D154" s="20" t="s">
        <v>497</v>
      </c>
      <c r="E154" s="65">
        <v>0</v>
      </c>
      <c r="F154" s="65">
        <v>0</v>
      </c>
      <c r="G154" s="65">
        <v>0</v>
      </c>
      <c r="H154" s="65">
        <v>0</v>
      </c>
      <c r="I154" s="65">
        <v>0</v>
      </c>
      <c r="J154" s="65">
        <v>0</v>
      </c>
      <c r="K154" s="65">
        <v>0</v>
      </c>
      <c r="L154" s="65">
        <v>0</v>
      </c>
      <c r="M154" s="65">
        <v>0</v>
      </c>
      <c r="N154" s="65"/>
      <c r="O154" s="65"/>
      <c r="P154" s="65"/>
    </row>
    <row r="155" spans="1:16" ht="14.25" hidden="1" x14ac:dyDescent="0.2">
      <c r="A155" s="52"/>
      <c r="B155" s="64">
        <v>8158010032</v>
      </c>
      <c r="C155" s="54"/>
      <c r="D155" s="20" t="s">
        <v>498</v>
      </c>
      <c r="E155" s="65">
        <v>0</v>
      </c>
      <c r="F155" s="65">
        <v>0</v>
      </c>
      <c r="G155" s="65">
        <v>0</v>
      </c>
      <c r="H155" s="65">
        <v>0</v>
      </c>
      <c r="I155" s="65">
        <v>0</v>
      </c>
      <c r="J155" s="65">
        <v>0</v>
      </c>
      <c r="K155" s="65">
        <v>0</v>
      </c>
      <c r="L155" s="65">
        <v>0</v>
      </c>
      <c r="M155" s="65">
        <v>0</v>
      </c>
      <c r="N155" s="65"/>
      <c r="O155" s="65"/>
      <c r="P155" s="65"/>
    </row>
    <row r="156" spans="1:16" ht="14.25" hidden="1" x14ac:dyDescent="0.2">
      <c r="A156" s="52"/>
      <c r="B156" s="64">
        <v>8158010030</v>
      </c>
      <c r="C156" s="54"/>
      <c r="D156" s="20" t="s">
        <v>499</v>
      </c>
      <c r="E156" s="65">
        <v>0</v>
      </c>
      <c r="F156" s="65">
        <v>0</v>
      </c>
      <c r="G156" s="65">
        <v>0</v>
      </c>
      <c r="H156" s="65">
        <v>0</v>
      </c>
      <c r="I156" s="65">
        <v>0</v>
      </c>
      <c r="J156" s="65">
        <v>0</v>
      </c>
      <c r="K156" s="65">
        <v>0</v>
      </c>
      <c r="L156" s="65">
        <v>0</v>
      </c>
      <c r="M156" s="65">
        <v>0</v>
      </c>
      <c r="N156" s="65"/>
      <c r="O156" s="65"/>
      <c r="P156" s="65"/>
    </row>
    <row r="157" spans="1:16" ht="14.25" hidden="1" x14ac:dyDescent="0.2">
      <c r="A157" s="52"/>
      <c r="B157" s="64">
        <v>8158010031</v>
      </c>
      <c r="C157" s="54"/>
      <c r="D157" s="20" t="s">
        <v>500</v>
      </c>
      <c r="E157" s="65">
        <v>0</v>
      </c>
      <c r="F157" s="65">
        <v>0</v>
      </c>
      <c r="G157" s="65">
        <v>0</v>
      </c>
      <c r="H157" s="65">
        <v>0</v>
      </c>
      <c r="I157" s="65">
        <v>0</v>
      </c>
      <c r="J157" s="65">
        <v>0</v>
      </c>
      <c r="K157" s="65">
        <v>0</v>
      </c>
      <c r="L157" s="65">
        <v>0</v>
      </c>
      <c r="M157" s="65">
        <v>0</v>
      </c>
      <c r="N157" s="65"/>
      <c r="O157" s="65"/>
      <c r="P157" s="65"/>
    </row>
    <row r="158" spans="1:16" ht="14.25" hidden="1" x14ac:dyDescent="0.2">
      <c r="A158" s="52"/>
      <c r="B158" s="64">
        <v>8158010109</v>
      </c>
      <c r="C158" s="54"/>
      <c r="D158" s="20" t="s">
        <v>501</v>
      </c>
      <c r="E158" s="65">
        <v>0</v>
      </c>
      <c r="F158" s="65">
        <v>0</v>
      </c>
      <c r="G158" s="65">
        <v>0</v>
      </c>
      <c r="H158" s="65">
        <v>0</v>
      </c>
      <c r="I158" s="65">
        <v>0</v>
      </c>
      <c r="J158" s="65">
        <v>0</v>
      </c>
      <c r="K158" s="65">
        <v>0</v>
      </c>
      <c r="L158" s="65">
        <v>0</v>
      </c>
      <c r="M158" s="65">
        <v>0</v>
      </c>
      <c r="N158" s="65"/>
      <c r="O158" s="65"/>
      <c r="P158" s="65"/>
    </row>
    <row r="159" spans="1:16" ht="14.25" hidden="1" x14ac:dyDescent="0.2">
      <c r="A159" s="52"/>
      <c r="B159" s="64">
        <v>8158010100</v>
      </c>
      <c r="C159" s="54"/>
      <c r="D159" s="20" t="s">
        <v>502</v>
      </c>
      <c r="E159" s="65">
        <v>0</v>
      </c>
      <c r="F159" s="65">
        <v>0</v>
      </c>
      <c r="G159" s="65">
        <v>0</v>
      </c>
      <c r="H159" s="65">
        <v>0</v>
      </c>
      <c r="I159" s="65">
        <v>0</v>
      </c>
      <c r="J159" s="65">
        <v>0</v>
      </c>
      <c r="K159" s="65">
        <v>0</v>
      </c>
      <c r="L159" s="65">
        <v>0</v>
      </c>
      <c r="M159" s="65">
        <v>0</v>
      </c>
      <c r="N159" s="65"/>
      <c r="O159" s="65"/>
      <c r="P159" s="65"/>
    </row>
    <row r="160" spans="1:16" ht="14.25" hidden="1" x14ac:dyDescent="0.2">
      <c r="A160" s="52"/>
      <c r="B160" s="64">
        <v>8158010101</v>
      </c>
      <c r="C160" s="54"/>
      <c r="D160" s="20" t="s">
        <v>503</v>
      </c>
      <c r="E160" s="65">
        <v>0</v>
      </c>
      <c r="F160" s="65">
        <v>0</v>
      </c>
      <c r="G160" s="65">
        <v>0</v>
      </c>
      <c r="H160" s="65">
        <v>0</v>
      </c>
      <c r="I160" s="65">
        <v>0</v>
      </c>
      <c r="J160" s="65">
        <v>0</v>
      </c>
      <c r="K160" s="65">
        <v>0</v>
      </c>
      <c r="L160" s="65">
        <v>0</v>
      </c>
      <c r="M160" s="65">
        <v>0</v>
      </c>
      <c r="N160" s="65"/>
      <c r="O160" s="65"/>
      <c r="P160" s="65"/>
    </row>
    <row r="161" spans="1:16" ht="14.25" hidden="1" x14ac:dyDescent="0.2">
      <c r="A161" s="52" t="s">
        <v>463</v>
      </c>
      <c r="B161" s="83">
        <v>1</v>
      </c>
      <c r="C161" s="54" t="s">
        <v>188</v>
      </c>
      <c r="D161" s="20"/>
      <c r="E161" s="82">
        <f t="shared" ref="E161:M161" si="3">SUM(E144:E160)</f>
        <v>0</v>
      </c>
      <c r="F161" s="82">
        <f t="shared" si="3"/>
        <v>0</v>
      </c>
      <c r="G161" s="82">
        <f t="shared" si="3"/>
        <v>0</v>
      </c>
      <c r="H161" s="82">
        <f t="shared" si="3"/>
        <v>0</v>
      </c>
      <c r="I161" s="82">
        <f t="shared" si="3"/>
        <v>0</v>
      </c>
      <c r="J161" s="82">
        <f t="shared" si="3"/>
        <v>0</v>
      </c>
      <c r="K161" s="82">
        <f t="shared" si="3"/>
        <v>0</v>
      </c>
      <c r="L161" s="82">
        <f t="shared" si="3"/>
        <v>0</v>
      </c>
      <c r="M161" s="82">
        <f t="shared" si="3"/>
        <v>0</v>
      </c>
      <c r="N161" s="82"/>
      <c r="O161" s="82"/>
      <c r="P161" s="82"/>
    </row>
    <row r="162" spans="1:16" ht="14.25" hidden="1" x14ac:dyDescent="0.2">
      <c r="A162" s="52"/>
      <c r="B162" s="64"/>
      <c r="C162" s="54"/>
      <c r="D162" s="20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</row>
    <row r="163" spans="1:16" ht="14.25" x14ac:dyDescent="0.2">
      <c r="A163" s="84" t="s">
        <v>463</v>
      </c>
      <c r="B163" s="85">
        <v>1</v>
      </c>
      <c r="C163" s="54" t="s">
        <v>188</v>
      </c>
      <c r="D163" s="62" t="s">
        <v>504</v>
      </c>
      <c r="E163" s="86">
        <f t="shared" ref="E163:M163" si="4">E142+E161</f>
        <v>0</v>
      </c>
      <c r="F163" s="86">
        <f t="shared" si="4"/>
        <v>0</v>
      </c>
      <c r="G163" s="86">
        <f t="shared" si="4"/>
        <v>0</v>
      </c>
      <c r="H163" s="86">
        <f t="shared" si="4"/>
        <v>0</v>
      </c>
      <c r="I163" s="86">
        <f t="shared" si="4"/>
        <v>0</v>
      </c>
      <c r="J163" s="86">
        <f t="shared" si="4"/>
        <v>0</v>
      </c>
      <c r="K163" s="86">
        <f t="shared" si="4"/>
        <v>500476.53</v>
      </c>
      <c r="L163" s="86">
        <f t="shared" si="4"/>
        <v>165584.53000000003</v>
      </c>
      <c r="M163" s="86">
        <f t="shared" si="4"/>
        <v>0.46999999997206032</v>
      </c>
      <c r="N163" s="86"/>
      <c r="O163" s="86"/>
      <c r="P163" s="86"/>
    </row>
    <row r="164" spans="1:16" ht="14.25" x14ac:dyDescent="0.2">
      <c r="A164" s="52"/>
      <c r="B164" s="53"/>
      <c r="C164" s="54"/>
      <c r="D164" s="71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</row>
    <row r="165" spans="1:16" ht="14.25" hidden="1" x14ac:dyDescent="0.2">
      <c r="A165" s="47" t="s">
        <v>363</v>
      </c>
      <c r="B165" s="48">
        <v>1</v>
      </c>
      <c r="C165" s="54" t="s">
        <v>188</v>
      </c>
      <c r="D165" s="81" t="s">
        <v>505</v>
      </c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</row>
    <row r="166" spans="1:16" ht="14.25" hidden="1" x14ac:dyDescent="0.2">
      <c r="A166" s="47"/>
      <c r="B166" s="64">
        <v>7154010001</v>
      </c>
      <c r="C166" s="54"/>
      <c r="D166" s="20" t="s">
        <v>506</v>
      </c>
      <c r="E166" s="65">
        <v>0</v>
      </c>
      <c r="F166" s="65">
        <v>0</v>
      </c>
      <c r="G166" s="65">
        <v>0</v>
      </c>
      <c r="H166" s="65">
        <v>0</v>
      </c>
      <c r="I166" s="65">
        <v>0</v>
      </c>
      <c r="J166" s="65">
        <v>0</v>
      </c>
      <c r="K166" s="65">
        <v>0</v>
      </c>
      <c r="L166" s="65">
        <v>0</v>
      </c>
      <c r="M166" s="65">
        <v>0</v>
      </c>
      <c r="N166" s="65"/>
      <c r="O166" s="65"/>
      <c r="P166" s="65"/>
    </row>
    <row r="167" spans="1:16" ht="14.25" x14ac:dyDescent="0.2">
      <c r="A167" s="47"/>
      <c r="B167" s="64">
        <v>7154015001</v>
      </c>
      <c r="C167" s="54"/>
      <c r="D167" s="20" t="s">
        <v>507</v>
      </c>
      <c r="E167" s="65">
        <v>83313.039999999994</v>
      </c>
      <c r="F167" s="65">
        <v>171820.89</v>
      </c>
      <c r="G167" s="65">
        <v>79024.56</v>
      </c>
      <c r="H167" s="65">
        <v>226619.39</v>
      </c>
      <c r="I167" s="65">
        <v>348609.47</v>
      </c>
      <c r="J167" s="65">
        <v>320855.7300000001</v>
      </c>
      <c r="K167" s="65">
        <v>105443.15999999992</v>
      </c>
      <c r="L167" s="65">
        <v>72594.790000000037</v>
      </c>
      <c r="M167" s="65">
        <v>57111.780000000028</v>
      </c>
      <c r="N167" s="65"/>
      <c r="O167" s="65"/>
      <c r="P167" s="65"/>
    </row>
    <row r="168" spans="1:16" ht="14.25" hidden="1" x14ac:dyDescent="0.2">
      <c r="A168" s="47"/>
      <c r="B168" s="64" t="s">
        <v>508</v>
      </c>
      <c r="C168" s="54"/>
      <c r="D168" s="20" t="s">
        <v>509</v>
      </c>
      <c r="E168" s="65">
        <v>0</v>
      </c>
      <c r="F168" s="65">
        <v>0</v>
      </c>
      <c r="G168" s="65">
        <v>0</v>
      </c>
      <c r="H168" s="65">
        <v>0</v>
      </c>
      <c r="I168" s="65">
        <v>0</v>
      </c>
      <c r="J168" s="65">
        <v>0</v>
      </c>
      <c r="K168" s="65">
        <v>0</v>
      </c>
      <c r="L168" s="65">
        <v>0</v>
      </c>
      <c r="M168" s="65">
        <v>0</v>
      </c>
      <c r="N168" s="65"/>
      <c r="O168" s="65"/>
      <c r="P168" s="65"/>
    </row>
    <row r="169" spans="1:16" ht="14.25" hidden="1" x14ac:dyDescent="0.2">
      <c r="A169" s="47"/>
      <c r="B169" s="64" t="s">
        <v>510</v>
      </c>
      <c r="C169" s="54"/>
      <c r="D169" s="20" t="s">
        <v>511</v>
      </c>
      <c r="E169" s="65">
        <v>0</v>
      </c>
      <c r="F169" s="65">
        <v>0</v>
      </c>
      <c r="G169" s="65">
        <v>0</v>
      </c>
      <c r="H169" s="65">
        <v>0</v>
      </c>
      <c r="I169" s="65">
        <v>0</v>
      </c>
      <c r="J169" s="65">
        <v>0</v>
      </c>
      <c r="K169" s="65">
        <v>0</v>
      </c>
      <c r="L169" s="65">
        <v>0</v>
      </c>
      <c r="M169" s="65">
        <v>0</v>
      </c>
      <c r="N169" s="65"/>
      <c r="O169" s="65"/>
      <c r="P169" s="65"/>
    </row>
    <row r="170" spans="1:16" ht="14.25" hidden="1" x14ac:dyDescent="0.2">
      <c r="A170" s="47"/>
      <c r="B170" s="64">
        <v>8154040001</v>
      </c>
      <c r="C170" s="54"/>
      <c r="D170" s="20" t="s">
        <v>512</v>
      </c>
      <c r="E170" s="65">
        <v>0</v>
      </c>
      <c r="F170" s="65">
        <v>0</v>
      </c>
      <c r="G170" s="65">
        <v>0</v>
      </c>
      <c r="H170" s="65">
        <v>0</v>
      </c>
      <c r="I170" s="65">
        <v>0</v>
      </c>
      <c r="J170" s="65">
        <v>0</v>
      </c>
      <c r="K170" s="65">
        <v>0</v>
      </c>
      <c r="L170" s="65">
        <v>0</v>
      </c>
      <c r="M170" s="65">
        <v>0</v>
      </c>
      <c r="N170" s="65"/>
      <c r="O170" s="65"/>
      <c r="P170" s="65"/>
    </row>
    <row r="171" spans="1:16" ht="14.25" hidden="1" x14ac:dyDescent="0.2">
      <c r="A171" s="47"/>
      <c r="B171" s="64">
        <v>7151000009</v>
      </c>
      <c r="C171" s="54"/>
      <c r="D171" s="20" t="s">
        <v>513</v>
      </c>
      <c r="E171" s="65">
        <v>0</v>
      </c>
      <c r="F171" s="65">
        <v>0</v>
      </c>
      <c r="G171" s="65">
        <v>0</v>
      </c>
      <c r="H171" s="65">
        <v>0</v>
      </c>
      <c r="I171" s="65">
        <v>0</v>
      </c>
      <c r="J171" s="65">
        <v>0</v>
      </c>
      <c r="K171" s="65">
        <v>0</v>
      </c>
      <c r="L171" s="65">
        <v>0</v>
      </c>
      <c r="M171" s="65">
        <v>0</v>
      </c>
      <c r="N171" s="65"/>
      <c r="O171" s="65"/>
      <c r="P171" s="65"/>
    </row>
    <row r="172" spans="1:16" ht="14.25" hidden="1" x14ac:dyDescent="0.2">
      <c r="A172" s="47"/>
      <c r="B172" s="64">
        <v>7154001001</v>
      </c>
      <c r="C172" s="54"/>
      <c r="D172" s="20" t="s">
        <v>514</v>
      </c>
      <c r="E172" s="65">
        <v>0</v>
      </c>
      <c r="F172" s="65">
        <v>0</v>
      </c>
      <c r="G172" s="65">
        <v>0</v>
      </c>
      <c r="H172" s="65">
        <v>0</v>
      </c>
      <c r="I172" s="65">
        <v>0</v>
      </c>
      <c r="J172" s="65">
        <v>0</v>
      </c>
      <c r="K172" s="65">
        <v>0</v>
      </c>
      <c r="L172" s="65">
        <v>0</v>
      </c>
      <c r="M172" s="65">
        <v>0</v>
      </c>
      <c r="N172" s="65"/>
      <c r="O172" s="65"/>
      <c r="P172" s="65"/>
    </row>
    <row r="173" spans="1:16" ht="14.25" hidden="1" x14ac:dyDescent="0.2">
      <c r="A173" s="47"/>
      <c r="B173" s="64">
        <v>7141010002</v>
      </c>
      <c r="C173" s="54"/>
      <c r="D173" s="20" t="s">
        <v>514</v>
      </c>
      <c r="E173" s="65">
        <v>0</v>
      </c>
      <c r="F173" s="65">
        <v>0</v>
      </c>
      <c r="G173" s="65">
        <v>0</v>
      </c>
      <c r="H173" s="65">
        <v>0</v>
      </c>
      <c r="I173" s="65">
        <v>0</v>
      </c>
      <c r="J173" s="65">
        <v>0</v>
      </c>
      <c r="K173" s="65">
        <v>0</v>
      </c>
      <c r="L173" s="65">
        <v>0</v>
      </c>
      <c r="M173" s="65">
        <v>0</v>
      </c>
      <c r="N173" s="65"/>
      <c r="O173" s="65"/>
      <c r="P173" s="65"/>
    </row>
    <row r="174" spans="1:16" ht="14.25" hidden="1" x14ac:dyDescent="0.2">
      <c r="A174" s="47"/>
      <c r="B174" s="64" t="s">
        <v>515</v>
      </c>
      <c r="C174" s="54"/>
      <c r="D174" s="20" t="s">
        <v>516</v>
      </c>
      <c r="E174" s="65">
        <v>0</v>
      </c>
      <c r="F174" s="65">
        <v>0</v>
      </c>
      <c r="G174" s="65">
        <v>0</v>
      </c>
      <c r="H174" s="65">
        <v>0</v>
      </c>
      <c r="I174" s="65">
        <v>0</v>
      </c>
      <c r="J174" s="65">
        <v>0</v>
      </c>
      <c r="K174" s="65">
        <v>0</v>
      </c>
      <c r="L174" s="65">
        <v>0</v>
      </c>
      <c r="M174" s="65">
        <v>0</v>
      </c>
      <c r="N174" s="65"/>
      <c r="O174" s="65"/>
      <c r="P174" s="65"/>
    </row>
    <row r="175" spans="1:16" ht="14.25" hidden="1" x14ac:dyDescent="0.2">
      <c r="A175" s="47"/>
      <c r="B175" s="64" t="s">
        <v>517</v>
      </c>
      <c r="C175" s="54"/>
      <c r="D175" s="20" t="s">
        <v>518</v>
      </c>
      <c r="E175" s="65">
        <v>0</v>
      </c>
      <c r="F175" s="65">
        <v>0</v>
      </c>
      <c r="G175" s="65">
        <v>0</v>
      </c>
      <c r="H175" s="65">
        <v>0</v>
      </c>
      <c r="I175" s="65">
        <v>0</v>
      </c>
      <c r="J175" s="65">
        <v>0</v>
      </c>
      <c r="K175" s="65">
        <v>0</v>
      </c>
      <c r="L175" s="65">
        <v>0</v>
      </c>
      <c r="M175" s="65">
        <v>0</v>
      </c>
      <c r="N175" s="65"/>
      <c r="O175" s="65"/>
      <c r="P175" s="65"/>
    </row>
    <row r="176" spans="1:16" ht="14.25" x14ac:dyDescent="0.2">
      <c r="A176" s="52"/>
      <c r="B176" s="64">
        <v>8176900003</v>
      </c>
      <c r="C176" s="54"/>
      <c r="D176" s="20" t="s">
        <v>519</v>
      </c>
      <c r="E176" s="65">
        <v>-3615.78</v>
      </c>
      <c r="F176" s="65">
        <v>-4666.6299999999992</v>
      </c>
      <c r="G176" s="65">
        <v>-5215.91</v>
      </c>
      <c r="H176" s="65">
        <v>-4782.8499999999985</v>
      </c>
      <c r="I176" s="65">
        <v>-149806.65000000002</v>
      </c>
      <c r="J176" s="65">
        <v>-93492.94</v>
      </c>
      <c r="K176" s="65">
        <v>-33608.570000000007</v>
      </c>
      <c r="L176" s="65">
        <v>-37736.409999999974</v>
      </c>
      <c r="M176" s="65">
        <v>-13456.47000000003</v>
      </c>
      <c r="N176" s="65"/>
      <c r="O176" s="65"/>
      <c r="P176" s="65"/>
    </row>
    <row r="177" spans="1:16" ht="14.25" hidden="1" x14ac:dyDescent="0.2">
      <c r="A177" s="52"/>
      <c r="B177" s="64">
        <v>8183099005</v>
      </c>
      <c r="C177" s="54"/>
      <c r="D177" s="20" t="s">
        <v>520</v>
      </c>
      <c r="E177" s="65">
        <v>0</v>
      </c>
      <c r="F177" s="65">
        <v>0</v>
      </c>
      <c r="G177" s="65">
        <v>0</v>
      </c>
      <c r="H177" s="65">
        <v>0</v>
      </c>
      <c r="I177" s="65">
        <v>0</v>
      </c>
      <c r="J177" s="65">
        <v>0</v>
      </c>
      <c r="K177" s="65">
        <v>0</v>
      </c>
      <c r="L177" s="65">
        <v>0</v>
      </c>
      <c r="M177" s="65">
        <v>0</v>
      </c>
      <c r="N177" s="65"/>
      <c r="O177" s="65"/>
      <c r="P177" s="65"/>
    </row>
    <row r="178" spans="1:16" ht="14.25" hidden="1" x14ac:dyDescent="0.2">
      <c r="A178" s="47"/>
      <c r="B178" s="64">
        <v>7151000007</v>
      </c>
      <c r="C178" s="54"/>
      <c r="D178" s="20" t="s">
        <v>521</v>
      </c>
      <c r="E178" s="65">
        <v>0</v>
      </c>
      <c r="F178" s="65">
        <v>0</v>
      </c>
      <c r="G178" s="65">
        <v>0</v>
      </c>
      <c r="H178" s="65">
        <v>0</v>
      </c>
      <c r="I178" s="65">
        <v>0</v>
      </c>
      <c r="J178" s="65">
        <v>0</v>
      </c>
      <c r="K178" s="65">
        <v>0</v>
      </c>
      <c r="L178" s="65">
        <v>0</v>
      </c>
      <c r="M178" s="65">
        <v>0</v>
      </c>
      <c r="N178" s="65"/>
      <c r="O178" s="65"/>
      <c r="P178" s="65"/>
    </row>
    <row r="179" spans="1:16" ht="14.25" hidden="1" x14ac:dyDescent="0.2">
      <c r="A179" s="47"/>
      <c r="B179" s="64">
        <v>7151000031</v>
      </c>
      <c r="C179" s="54"/>
      <c r="D179" s="20" t="s">
        <v>522</v>
      </c>
      <c r="E179" s="65">
        <v>0</v>
      </c>
      <c r="F179" s="65">
        <v>0</v>
      </c>
      <c r="G179" s="65">
        <v>0</v>
      </c>
      <c r="H179" s="65">
        <v>0</v>
      </c>
      <c r="I179" s="65">
        <v>0</v>
      </c>
      <c r="J179" s="65">
        <v>0</v>
      </c>
      <c r="K179" s="65">
        <v>0</v>
      </c>
      <c r="L179" s="65">
        <v>0</v>
      </c>
      <c r="M179" s="65">
        <v>0</v>
      </c>
      <c r="N179" s="65"/>
      <c r="O179" s="65"/>
      <c r="P179" s="65"/>
    </row>
    <row r="180" spans="1:16" ht="14.25" hidden="1" x14ac:dyDescent="0.2">
      <c r="A180" s="47"/>
      <c r="B180" s="64">
        <v>7151000033</v>
      </c>
      <c r="C180" s="54"/>
      <c r="D180" s="20" t="s">
        <v>523</v>
      </c>
      <c r="E180" s="65">
        <v>0</v>
      </c>
      <c r="F180" s="65">
        <v>0</v>
      </c>
      <c r="G180" s="65">
        <v>0</v>
      </c>
      <c r="H180" s="65">
        <v>0</v>
      </c>
      <c r="I180" s="65">
        <v>0</v>
      </c>
      <c r="J180" s="65">
        <v>0</v>
      </c>
      <c r="K180" s="65">
        <v>0</v>
      </c>
      <c r="L180" s="65">
        <v>0</v>
      </c>
      <c r="M180" s="65">
        <v>0</v>
      </c>
      <c r="N180" s="65"/>
      <c r="O180" s="65"/>
      <c r="P180" s="65"/>
    </row>
    <row r="181" spans="1:16" ht="14.25" hidden="1" x14ac:dyDescent="0.2">
      <c r="A181" s="52"/>
      <c r="B181" s="64">
        <v>7151000002</v>
      </c>
      <c r="C181" s="54"/>
      <c r="D181" s="20" t="s">
        <v>524</v>
      </c>
      <c r="E181" s="65">
        <v>0</v>
      </c>
      <c r="F181" s="65">
        <v>0</v>
      </c>
      <c r="G181" s="65">
        <v>0</v>
      </c>
      <c r="H181" s="65">
        <v>0</v>
      </c>
      <c r="I181" s="65">
        <v>0</v>
      </c>
      <c r="J181" s="65">
        <v>0</v>
      </c>
      <c r="K181" s="65">
        <v>0</v>
      </c>
      <c r="L181" s="65">
        <v>0</v>
      </c>
      <c r="M181" s="65">
        <v>0</v>
      </c>
      <c r="N181" s="65"/>
      <c r="O181" s="65"/>
      <c r="P181" s="65"/>
    </row>
    <row r="182" spans="1:16" ht="14.25" hidden="1" x14ac:dyDescent="0.2">
      <c r="A182" s="52"/>
      <c r="B182" s="64">
        <v>7159010002</v>
      </c>
      <c r="C182" s="54"/>
      <c r="D182" s="20" t="s">
        <v>525</v>
      </c>
      <c r="E182" s="65">
        <v>0</v>
      </c>
      <c r="F182" s="65">
        <v>0</v>
      </c>
      <c r="G182" s="65">
        <v>0</v>
      </c>
      <c r="H182" s="65">
        <v>0</v>
      </c>
      <c r="I182" s="65">
        <v>0</v>
      </c>
      <c r="J182" s="65">
        <v>0</v>
      </c>
      <c r="K182" s="65">
        <v>0</v>
      </c>
      <c r="L182" s="65">
        <v>0</v>
      </c>
      <c r="M182" s="65">
        <v>0</v>
      </c>
      <c r="N182" s="65"/>
      <c r="O182" s="65"/>
      <c r="P182" s="65"/>
    </row>
    <row r="183" spans="1:16" ht="14.25" hidden="1" x14ac:dyDescent="0.2">
      <c r="A183" s="52"/>
      <c r="B183" s="64">
        <v>7151000003</v>
      </c>
      <c r="C183" s="54"/>
      <c r="D183" s="20" t="s">
        <v>526</v>
      </c>
      <c r="E183" s="65">
        <v>0</v>
      </c>
      <c r="F183" s="65">
        <v>0</v>
      </c>
      <c r="G183" s="65">
        <v>0</v>
      </c>
      <c r="H183" s="65">
        <v>0</v>
      </c>
      <c r="I183" s="65">
        <v>0</v>
      </c>
      <c r="J183" s="65">
        <v>0</v>
      </c>
      <c r="K183" s="65">
        <v>0</v>
      </c>
      <c r="L183" s="65">
        <v>0</v>
      </c>
      <c r="M183" s="65">
        <v>0</v>
      </c>
      <c r="N183" s="65"/>
      <c r="O183" s="65"/>
      <c r="P183" s="65"/>
    </row>
    <row r="184" spans="1:16" ht="14.25" hidden="1" x14ac:dyDescent="0.2">
      <c r="A184" s="52"/>
      <c r="B184" s="64">
        <v>7151000004</v>
      </c>
      <c r="C184" s="54"/>
      <c r="D184" s="20" t="s">
        <v>527</v>
      </c>
      <c r="E184" s="65">
        <v>0</v>
      </c>
      <c r="F184" s="65">
        <v>0</v>
      </c>
      <c r="G184" s="65">
        <v>0</v>
      </c>
      <c r="H184" s="65">
        <v>0</v>
      </c>
      <c r="I184" s="65">
        <v>0</v>
      </c>
      <c r="J184" s="65">
        <v>0</v>
      </c>
      <c r="K184" s="65">
        <v>0</v>
      </c>
      <c r="L184" s="65">
        <v>0</v>
      </c>
      <c r="M184" s="65">
        <v>0</v>
      </c>
      <c r="N184" s="65"/>
      <c r="O184" s="65"/>
      <c r="P184" s="65"/>
    </row>
    <row r="185" spans="1:16" ht="14.25" hidden="1" x14ac:dyDescent="0.2">
      <c r="A185" s="52"/>
      <c r="B185" s="64">
        <v>7151000021</v>
      </c>
      <c r="C185" s="54"/>
      <c r="D185" s="20" t="s">
        <v>528</v>
      </c>
      <c r="E185" s="65">
        <v>0</v>
      </c>
      <c r="F185" s="65">
        <v>0</v>
      </c>
      <c r="G185" s="65">
        <v>0</v>
      </c>
      <c r="H185" s="65">
        <v>0</v>
      </c>
      <c r="I185" s="65">
        <v>0</v>
      </c>
      <c r="J185" s="65">
        <v>0</v>
      </c>
      <c r="K185" s="65">
        <v>0</v>
      </c>
      <c r="L185" s="65">
        <v>0</v>
      </c>
      <c r="M185" s="65">
        <v>0</v>
      </c>
      <c r="N185" s="65"/>
      <c r="O185" s="65"/>
      <c r="P185" s="65"/>
    </row>
    <row r="186" spans="1:16" ht="14.25" hidden="1" x14ac:dyDescent="0.2">
      <c r="A186" s="52"/>
      <c r="B186" s="64">
        <v>7157500002</v>
      </c>
      <c r="C186" s="54"/>
      <c r="D186" s="20" t="s">
        <v>529</v>
      </c>
      <c r="E186" s="65">
        <v>0</v>
      </c>
      <c r="F186" s="65">
        <v>0</v>
      </c>
      <c r="G186" s="65">
        <v>0</v>
      </c>
      <c r="H186" s="65">
        <v>0</v>
      </c>
      <c r="I186" s="65">
        <v>0</v>
      </c>
      <c r="J186" s="65">
        <v>0</v>
      </c>
      <c r="K186" s="65">
        <v>0</v>
      </c>
      <c r="L186" s="65">
        <v>0</v>
      </c>
      <c r="M186" s="65">
        <v>0</v>
      </c>
      <c r="N186" s="65"/>
      <c r="O186" s="65"/>
      <c r="P186" s="65"/>
    </row>
    <row r="187" spans="1:16" ht="14.25" hidden="1" x14ac:dyDescent="0.2">
      <c r="A187" s="52"/>
      <c r="B187" s="64">
        <v>7157500003</v>
      </c>
      <c r="C187" s="54"/>
      <c r="D187" s="20" t="s">
        <v>530</v>
      </c>
      <c r="E187" s="65">
        <v>0</v>
      </c>
      <c r="F187" s="65">
        <v>0</v>
      </c>
      <c r="G187" s="65">
        <v>0</v>
      </c>
      <c r="H187" s="65">
        <v>0</v>
      </c>
      <c r="I187" s="65">
        <v>0</v>
      </c>
      <c r="J187" s="65">
        <v>0</v>
      </c>
      <c r="K187" s="65">
        <v>0</v>
      </c>
      <c r="L187" s="65">
        <v>0</v>
      </c>
      <c r="M187" s="65">
        <v>0</v>
      </c>
      <c r="N187" s="65"/>
      <c r="O187" s="65"/>
      <c r="P187" s="65"/>
    </row>
    <row r="188" spans="1:16" ht="14.25" hidden="1" x14ac:dyDescent="0.2">
      <c r="A188" s="52"/>
      <c r="B188" s="64">
        <v>7157500007</v>
      </c>
      <c r="C188" s="54"/>
      <c r="D188" s="20" t="s">
        <v>531</v>
      </c>
      <c r="E188" s="65">
        <v>0</v>
      </c>
      <c r="F188" s="65">
        <v>0</v>
      </c>
      <c r="G188" s="65">
        <v>0</v>
      </c>
      <c r="H188" s="65">
        <v>0</v>
      </c>
      <c r="I188" s="65">
        <v>0</v>
      </c>
      <c r="J188" s="65">
        <v>0</v>
      </c>
      <c r="K188" s="65">
        <v>0</v>
      </c>
      <c r="L188" s="65">
        <v>0</v>
      </c>
      <c r="M188" s="65">
        <v>0</v>
      </c>
      <c r="N188" s="65"/>
      <c r="O188" s="65"/>
      <c r="P188" s="65"/>
    </row>
    <row r="189" spans="1:16" ht="14.25" hidden="1" x14ac:dyDescent="0.2">
      <c r="A189" s="52"/>
      <c r="B189" s="64">
        <v>8150500002</v>
      </c>
      <c r="C189" s="54"/>
      <c r="D189" s="20" t="s">
        <v>532</v>
      </c>
      <c r="E189" s="65">
        <v>0</v>
      </c>
      <c r="F189" s="65">
        <v>0</v>
      </c>
      <c r="G189" s="65">
        <v>0</v>
      </c>
      <c r="H189" s="65">
        <v>0</v>
      </c>
      <c r="I189" s="65">
        <v>0</v>
      </c>
      <c r="J189" s="65">
        <v>0</v>
      </c>
      <c r="K189" s="65">
        <v>0</v>
      </c>
      <c r="L189" s="65">
        <v>0</v>
      </c>
      <c r="M189" s="65">
        <v>0</v>
      </c>
      <c r="N189" s="65"/>
      <c r="O189" s="65"/>
      <c r="P189" s="65"/>
    </row>
    <row r="190" spans="1:16" ht="14.25" hidden="1" x14ac:dyDescent="0.2">
      <c r="A190" s="52"/>
      <c r="B190" s="64">
        <v>8150500003</v>
      </c>
      <c r="C190" s="54"/>
      <c r="D190" s="20" t="s">
        <v>533</v>
      </c>
      <c r="E190" s="65">
        <v>0</v>
      </c>
      <c r="F190" s="65">
        <v>0</v>
      </c>
      <c r="G190" s="65">
        <v>0</v>
      </c>
      <c r="H190" s="65">
        <v>0</v>
      </c>
      <c r="I190" s="65">
        <v>0</v>
      </c>
      <c r="J190" s="65">
        <v>0</v>
      </c>
      <c r="K190" s="65">
        <v>0</v>
      </c>
      <c r="L190" s="65">
        <v>0</v>
      </c>
      <c r="M190" s="65">
        <v>0</v>
      </c>
      <c r="N190" s="65"/>
      <c r="O190" s="65"/>
      <c r="P190" s="65"/>
    </row>
    <row r="191" spans="1:16" ht="14.25" hidden="1" x14ac:dyDescent="0.2">
      <c r="A191" s="52"/>
      <c r="B191" s="64">
        <v>8150500007</v>
      </c>
      <c r="C191" s="54"/>
      <c r="D191" s="20" t="s">
        <v>534</v>
      </c>
      <c r="E191" s="65">
        <v>0</v>
      </c>
      <c r="F191" s="65">
        <v>0</v>
      </c>
      <c r="G191" s="65">
        <v>0</v>
      </c>
      <c r="H191" s="65">
        <v>0</v>
      </c>
      <c r="I191" s="65">
        <v>0</v>
      </c>
      <c r="J191" s="65">
        <v>0</v>
      </c>
      <c r="K191" s="65">
        <v>0</v>
      </c>
      <c r="L191" s="65">
        <v>0</v>
      </c>
      <c r="M191" s="65">
        <v>0</v>
      </c>
      <c r="N191" s="65"/>
      <c r="O191" s="65"/>
      <c r="P191" s="65"/>
    </row>
    <row r="192" spans="1:16" ht="14.25" hidden="1" x14ac:dyDescent="0.2">
      <c r="A192" s="47"/>
      <c r="B192" s="64">
        <v>8152000002</v>
      </c>
      <c r="C192" s="54"/>
      <c r="D192" s="20" t="s">
        <v>535</v>
      </c>
      <c r="E192" s="56">
        <v>0</v>
      </c>
      <c r="F192" s="56">
        <v>0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0</v>
      </c>
      <c r="N192" s="56"/>
      <c r="O192" s="56"/>
      <c r="P192" s="56"/>
    </row>
    <row r="193" spans="1:16" ht="14.25" hidden="1" x14ac:dyDescent="0.2">
      <c r="A193" s="47"/>
      <c r="B193" s="64">
        <v>8152000003</v>
      </c>
      <c r="C193" s="54"/>
      <c r="D193" s="20" t="s">
        <v>536</v>
      </c>
      <c r="E193" s="56">
        <v>0</v>
      </c>
      <c r="F193" s="56">
        <v>0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0</v>
      </c>
      <c r="N193" s="56"/>
      <c r="O193" s="56"/>
      <c r="P193" s="56"/>
    </row>
    <row r="194" spans="1:16" ht="14.25" hidden="1" x14ac:dyDescent="0.2">
      <c r="A194" s="47"/>
      <c r="B194" s="64">
        <v>8152000007</v>
      </c>
      <c r="C194" s="54"/>
      <c r="D194" s="20" t="s">
        <v>537</v>
      </c>
      <c r="E194" s="56">
        <v>0</v>
      </c>
      <c r="F194" s="56">
        <v>0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0</v>
      </c>
      <c r="N194" s="56"/>
      <c r="O194" s="56"/>
      <c r="P194" s="56"/>
    </row>
    <row r="195" spans="1:16" ht="14.25" hidden="1" x14ac:dyDescent="0.2">
      <c r="A195" s="52"/>
      <c r="B195" s="64">
        <v>7158031007</v>
      </c>
      <c r="C195" s="54"/>
      <c r="D195" s="20" t="s">
        <v>538</v>
      </c>
      <c r="E195" s="65">
        <v>0</v>
      </c>
      <c r="F195" s="65">
        <v>0</v>
      </c>
      <c r="G195" s="65">
        <v>0</v>
      </c>
      <c r="H195" s="65">
        <v>0</v>
      </c>
      <c r="I195" s="65">
        <v>0</v>
      </c>
      <c r="J195" s="65">
        <v>0</v>
      </c>
      <c r="K195" s="65">
        <v>0</v>
      </c>
      <c r="L195" s="65">
        <v>0</v>
      </c>
      <c r="M195" s="65">
        <v>0</v>
      </c>
      <c r="N195" s="65"/>
      <c r="O195" s="65"/>
      <c r="P195" s="65"/>
    </row>
    <row r="196" spans="1:16" ht="14.25" hidden="1" x14ac:dyDescent="0.2">
      <c r="A196" s="52"/>
      <c r="B196" s="64">
        <v>8155031007</v>
      </c>
      <c r="C196" s="54"/>
      <c r="D196" s="20" t="s">
        <v>539</v>
      </c>
      <c r="E196" s="65">
        <v>0</v>
      </c>
      <c r="F196" s="65">
        <v>0</v>
      </c>
      <c r="G196" s="65">
        <v>0</v>
      </c>
      <c r="H196" s="65">
        <v>0</v>
      </c>
      <c r="I196" s="65">
        <v>0</v>
      </c>
      <c r="J196" s="65">
        <v>0</v>
      </c>
      <c r="K196" s="65">
        <v>0</v>
      </c>
      <c r="L196" s="65">
        <v>0</v>
      </c>
      <c r="M196" s="65">
        <v>0</v>
      </c>
      <c r="N196" s="65"/>
      <c r="O196" s="65"/>
      <c r="P196" s="65"/>
    </row>
    <row r="197" spans="1:16" ht="14.25" hidden="1" x14ac:dyDescent="0.2">
      <c r="A197" s="52"/>
      <c r="B197" s="64">
        <v>8175400007</v>
      </c>
      <c r="C197" s="54"/>
      <c r="D197" s="20" t="s">
        <v>540</v>
      </c>
      <c r="E197" s="65">
        <v>0</v>
      </c>
      <c r="F197" s="65">
        <v>0</v>
      </c>
      <c r="G197" s="65">
        <v>0</v>
      </c>
      <c r="H197" s="65">
        <v>0</v>
      </c>
      <c r="I197" s="65">
        <v>0</v>
      </c>
      <c r="J197" s="65">
        <v>0</v>
      </c>
      <c r="K197" s="65">
        <v>0</v>
      </c>
      <c r="L197" s="65">
        <v>0</v>
      </c>
      <c r="M197" s="65">
        <v>0</v>
      </c>
      <c r="N197" s="65"/>
      <c r="O197" s="65"/>
      <c r="P197" s="65"/>
    </row>
    <row r="198" spans="1:16" ht="14.25" hidden="1" x14ac:dyDescent="0.2">
      <c r="A198" s="52"/>
      <c r="B198" s="64">
        <v>7158031008</v>
      </c>
      <c r="C198" s="54"/>
      <c r="D198" s="20" t="s">
        <v>541</v>
      </c>
      <c r="E198" s="65">
        <v>0</v>
      </c>
      <c r="F198" s="65">
        <v>0</v>
      </c>
      <c r="G198" s="65">
        <v>0</v>
      </c>
      <c r="H198" s="65">
        <v>0</v>
      </c>
      <c r="I198" s="65">
        <v>0</v>
      </c>
      <c r="J198" s="65">
        <v>0</v>
      </c>
      <c r="K198" s="65">
        <v>0</v>
      </c>
      <c r="L198" s="65">
        <v>0</v>
      </c>
      <c r="M198" s="65">
        <v>0</v>
      </c>
      <c r="N198" s="65"/>
      <c r="O198" s="65"/>
      <c r="P198" s="65"/>
    </row>
    <row r="199" spans="1:16" ht="14.25" x14ac:dyDescent="0.2">
      <c r="A199" s="88" t="s">
        <v>463</v>
      </c>
      <c r="B199" s="53">
        <v>1</v>
      </c>
      <c r="C199" s="54" t="s">
        <v>188</v>
      </c>
      <c r="D199" s="67"/>
      <c r="E199" s="89">
        <f t="shared" ref="E199:M199" si="5">SUM(E166:E198)</f>
        <v>79697.259999999995</v>
      </c>
      <c r="F199" s="89">
        <f t="shared" si="5"/>
        <v>167154.26</v>
      </c>
      <c r="G199" s="89">
        <f t="shared" si="5"/>
        <v>73808.649999999994</v>
      </c>
      <c r="H199" s="89">
        <f t="shared" si="5"/>
        <v>221836.54</v>
      </c>
      <c r="I199" s="89">
        <f t="shared" si="5"/>
        <v>198802.81999999995</v>
      </c>
      <c r="J199" s="89">
        <f t="shared" si="5"/>
        <v>227362.7900000001</v>
      </c>
      <c r="K199" s="89">
        <f t="shared" si="5"/>
        <v>71834.589999999909</v>
      </c>
      <c r="L199" s="89">
        <f t="shared" si="5"/>
        <v>34858.380000000063</v>
      </c>
      <c r="M199" s="89">
        <f t="shared" si="5"/>
        <v>43655.31</v>
      </c>
      <c r="N199" s="89"/>
      <c r="O199" s="89"/>
      <c r="P199" s="89"/>
    </row>
    <row r="200" spans="1:16" ht="14.25" x14ac:dyDescent="0.2">
      <c r="A200" s="88" t="s">
        <v>363</v>
      </c>
      <c r="B200" s="53">
        <v>1</v>
      </c>
      <c r="C200" s="54" t="s">
        <v>188</v>
      </c>
      <c r="D200" s="81" t="s">
        <v>542</v>
      </c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</row>
    <row r="201" spans="1:16" ht="14.25" hidden="1" x14ac:dyDescent="0.2">
      <c r="A201" s="52"/>
      <c r="B201" s="64">
        <v>7199900101</v>
      </c>
      <c r="C201" s="54"/>
      <c r="D201" s="20" t="s">
        <v>543</v>
      </c>
      <c r="E201" s="65">
        <v>0</v>
      </c>
      <c r="F201" s="65">
        <v>0</v>
      </c>
      <c r="G201" s="65">
        <v>0</v>
      </c>
      <c r="H201" s="65">
        <v>0</v>
      </c>
      <c r="I201" s="65">
        <v>0</v>
      </c>
      <c r="J201" s="65">
        <v>0</v>
      </c>
      <c r="K201" s="65">
        <v>0</v>
      </c>
      <c r="L201" s="65">
        <v>0</v>
      </c>
      <c r="M201" s="65">
        <v>0</v>
      </c>
      <c r="N201" s="65"/>
      <c r="O201" s="65"/>
      <c r="P201" s="65"/>
    </row>
    <row r="202" spans="1:16" ht="14.25" hidden="1" x14ac:dyDescent="0.2">
      <c r="A202" s="52"/>
      <c r="B202" s="64">
        <v>7199900107</v>
      </c>
      <c r="C202" s="54"/>
      <c r="D202" s="20" t="s">
        <v>544</v>
      </c>
      <c r="E202" s="65">
        <v>0</v>
      </c>
      <c r="F202" s="65">
        <v>0</v>
      </c>
      <c r="G202" s="65">
        <v>0</v>
      </c>
      <c r="H202" s="65">
        <v>0</v>
      </c>
      <c r="I202" s="65">
        <v>0</v>
      </c>
      <c r="J202" s="65">
        <v>0</v>
      </c>
      <c r="K202" s="65">
        <v>0</v>
      </c>
      <c r="L202" s="65">
        <v>0</v>
      </c>
      <c r="M202" s="65">
        <v>0</v>
      </c>
      <c r="N202" s="65"/>
      <c r="O202" s="65"/>
      <c r="P202" s="65"/>
    </row>
    <row r="203" spans="1:16" ht="14.25" x14ac:dyDescent="0.2">
      <c r="A203" s="52"/>
      <c r="B203" s="64">
        <v>7199900108</v>
      </c>
      <c r="C203" s="54"/>
      <c r="D203" s="20" t="s">
        <v>545</v>
      </c>
      <c r="E203" s="65">
        <v>318.52999999999997</v>
      </c>
      <c r="F203" s="65">
        <v>298.37</v>
      </c>
      <c r="G203" s="65">
        <v>403.57000000000005</v>
      </c>
      <c r="H203" s="65">
        <v>392.78999999999996</v>
      </c>
      <c r="I203" s="65">
        <v>250.03999999999996</v>
      </c>
      <c r="J203" s="65">
        <v>259.10000000000014</v>
      </c>
      <c r="K203" s="65">
        <v>366.98999999999978</v>
      </c>
      <c r="L203" s="65">
        <v>466.28999999999996</v>
      </c>
      <c r="M203" s="65">
        <v>517.32000000000016</v>
      </c>
      <c r="N203" s="65"/>
      <c r="O203" s="65"/>
      <c r="P203" s="65"/>
    </row>
    <row r="204" spans="1:16" ht="14.25" hidden="1" x14ac:dyDescent="0.2">
      <c r="A204" s="52"/>
      <c r="B204" s="64">
        <v>8199900004</v>
      </c>
      <c r="C204" s="54"/>
      <c r="D204" s="20" t="s">
        <v>546</v>
      </c>
      <c r="E204" s="65">
        <v>0</v>
      </c>
      <c r="F204" s="65">
        <v>0</v>
      </c>
      <c r="G204" s="65">
        <v>0</v>
      </c>
      <c r="H204" s="65">
        <v>0</v>
      </c>
      <c r="I204" s="65">
        <v>0</v>
      </c>
      <c r="J204" s="65">
        <v>0</v>
      </c>
      <c r="K204" s="65">
        <v>0</v>
      </c>
      <c r="L204" s="65">
        <v>0</v>
      </c>
      <c r="M204" s="65">
        <v>0</v>
      </c>
      <c r="N204" s="65"/>
      <c r="O204" s="65"/>
      <c r="P204" s="65"/>
    </row>
    <row r="205" spans="1:16" ht="14.25" hidden="1" x14ac:dyDescent="0.2">
      <c r="A205" s="52"/>
      <c r="B205" s="64">
        <v>7199900111</v>
      </c>
      <c r="C205" s="54"/>
      <c r="D205" s="20" t="s">
        <v>547</v>
      </c>
      <c r="E205" s="65">
        <v>0</v>
      </c>
      <c r="F205" s="65">
        <v>0</v>
      </c>
      <c r="G205" s="65">
        <v>0</v>
      </c>
      <c r="H205" s="65">
        <v>0</v>
      </c>
      <c r="I205" s="65">
        <v>0</v>
      </c>
      <c r="J205" s="65">
        <v>0</v>
      </c>
      <c r="K205" s="65">
        <v>0</v>
      </c>
      <c r="L205" s="65">
        <v>0</v>
      </c>
      <c r="M205" s="65">
        <v>0</v>
      </c>
      <c r="N205" s="65"/>
      <c r="O205" s="65"/>
      <c r="P205" s="65"/>
    </row>
    <row r="206" spans="1:16" ht="14.25" hidden="1" x14ac:dyDescent="0.2">
      <c r="A206" s="52"/>
      <c r="B206" s="64">
        <v>7199900112</v>
      </c>
      <c r="C206" s="54"/>
      <c r="D206" s="20" t="s">
        <v>548</v>
      </c>
      <c r="E206" s="65">
        <v>0</v>
      </c>
      <c r="F206" s="65">
        <v>0</v>
      </c>
      <c r="G206" s="65">
        <v>0</v>
      </c>
      <c r="H206" s="65">
        <v>0</v>
      </c>
      <c r="I206" s="65">
        <v>0</v>
      </c>
      <c r="J206" s="65">
        <v>0</v>
      </c>
      <c r="K206" s="65">
        <v>0</v>
      </c>
      <c r="L206" s="65">
        <v>0</v>
      </c>
      <c r="M206" s="65">
        <v>0</v>
      </c>
      <c r="N206" s="65"/>
      <c r="O206" s="65"/>
      <c r="P206" s="65"/>
    </row>
    <row r="207" spans="1:16" ht="14.25" hidden="1" x14ac:dyDescent="0.2">
      <c r="A207" s="52"/>
      <c r="B207" s="64">
        <v>7199900114</v>
      </c>
      <c r="C207" s="54"/>
      <c r="D207" s="20" t="s">
        <v>549</v>
      </c>
      <c r="E207" s="65">
        <v>0</v>
      </c>
      <c r="F207" s="65">
        <v>0</v>
      </c>
      <c r="G207" s="65">
        <v>0</v>
      </c>
      <c r="H207" s="65">
        <v>0</v>
      </c>
      <c r="I207" s="65">
        <v>0</v>
      </c>
      <c r="J207" s="65">
        <v>0</v>
      </c>
      <c r="K207" s="65">
        <v>0</v>
      </c>
      <c r="L207" s="65">
        <v>0</v>
      </c>
      <c r="M207" s="65">
        <v>0</v>
      </c>
      <c r="N207" s="65"/>
      <c r="O207" s="65"/>
      <c r="P207" s="65"/>
    </row>
    <row r="208" spans="1:16" ht="14.25" hidden="1" x14ac:dyDescent="0.2">
      <c r="A208" s="52"/>
      <c r="B208" s="64">
        <v>7199900999</v>
      </c>
      <c r="C208" s="54"/>
      <c r="D208" s="20" t="s">
        <v>550</v>
      </c>
      <c r="E208" s="65">
        <v>0</v>
      </c>
      <c r="F208" s="65">
        <v>0</v>
      </c>
      <c r="G208" s="65">
        <v>0</v>
      </c>
      <c r="H208" s="65">
        <v>0</v>
      </c>
      <c r="I208" s="65">
        <v>0</v>
      </c>
      <c r="J208" s="65">
        <v>0</v>
      </c>
      <c r="K208" s="65">
        <v>0</v>
      </c>
      <c r="L208" s="65">
        <v>0</v>
      </c>
      <c r="M208" s="65">
        <v>0</v>
      </c>
      <c r="N208" s="65"/>
      <c r="O208" s="65"/>
      <c r="P208" s="65"/>
    </row>
    <row r="209" spans="1:16" ht="14.25" hidden="1" x14ac:dyDescent="0.2">
      <c r="A209" s="47"/>
      <c r="B209" s="64">
        <v>8176300014</v>
      </c>
      <c r="C209" s="54"/>
      <c r="D209" s="20" t="s">
        <v>245</v>
      </c>
      <c r="E209" s="65">
        <v>0</v>
      </c>
      <c r="F209" s="65">
        <v>0</v>
      </c>
      <c r="G209" s="65">
        <v>0</v>
      </c>
      <c r="H209" s="65">
        <v>0</v>
      </c>
      <c r="I209" s="65">
        <v>0</v>
      </c>
      <c r="J209" s="65">
        <v>0</v>
      </c>
      <c r="K209" s="65">
        <v>0</v>
      </c>
      <c r="L209" s="65">
        <v>0</v>
      </c>
      <c r="M209" s="65">
        <v>0</v>
      </c>
      <c r="N209" s="65"/>
      <c r="O209" s="65"/>
      <c r="P209" s="65"/>
    </row>
    <row r="210" spans="1:16" ht="14.25" hidden="1" x14ac:dyDescent="0.2">
      <c r="A210" s="52"/>
      <c r="B210" s="64">
        <v>8170600001</v>
      </c>
      <c r="C210" s="54"/>
      <c r="D210" s="20" t="s">
        <v>551</v>
      </c>
      <c r="E210" s="65">
        <v>0</v>
      </c>
      <c r="F210" s="65">
        <v>0</v>
      </c>
      <c r="G210" s="65">
        <v>0</v>
      </c>
      <c r="H210" s="65">
        <v>0</v>
      </c>
      <c r="I210" s="65">
        <v>0</v>
      </c>
      <c r="J210" s="65">
        <v>0</v>
      </c>
      <c r="K210" s="65">
        <v>0</v>
      </c>
      <c r="L210" s="65">
        <v>0</v>
      </c>
      <c r="M210" s="65">
        <v>0</v>
      </c>
      <c r="N210" s="65"/>
      <c r="O210" s="65"/>
      <c r="P210" s="65"/>
    </row>
    <row r="211" spans="1:16" ht="14.25" hidden="1" x14ac:dyDescent="0.2">
      <c r="A211" s="52"/>
      <c r="B211" s="64">
        <v>8171200001</v>
      </c>
      <c r="C211" s="54"/>
      <c r="D211" s="20" t="s">
        <v>552</v>
      </c>
      <c r="E211" s="65">
        <v>0</v>
      </c>
      <c r="F211" s="65">
        <v>0</v>
      </c>
      <c r="G211" s="65">
        <v>0</v>
      </c>
      <c r="H211" s="65">
        <v>0</v>
      </c>
      <c r="I211" s="65">
        <v>0</v>
      </c>
      <c r="J211" s="65">
        <v>0</v>
      </c>
      <c r="K211" s="65">
        <v>0</v>
      </c>
      <c r="L211" s="65">
        <v>0</v>
      </c>
      <c r="M211" s="65">
        <v>0</v>
      </c>
      <c r="N211" s="65"/>
      <c r="O211" s="65"/>
      <c r="P211" s="65"/>
    </row>
    <row r="212" spans="1:16" ht="14.25" x14ac:dyDescent="0.2">
      <c r="A212" s="52"/>
      <c r="B212" s="64">
        <v>8171200002</v>
      </c>
      <c r="C212" s="54"/>
      <c r="D212" s="20" t="s">
        <v>553</v>
      </c>
      <c r="E212" s="65">
        <v>-99.48</v>
      </c>
      <c r="F212" s="65">
        <v>0</v>
      </c>
      <c r="G212" s="65">
        <v>0</v>
      </c>
      <c r="H212" s="65">
        <v>0</v>
      </c>
      <c r="I212" s="65">
        <v>-136.88</v>
      </c>
      <c r="J212" s="65">
        <v>0</v>
      </c>
      <c r="K212" s="65">
        <v>0</v>
      </c>
      <c r="L212" s="65">
        <v>0</v>
      </c>
      <c r="M212" s="65">
        <v>-96430.22</v>
      </c>
      <c r="N212" s="65"/>
      <c r="O212" s="65"/>
      <c r="P212" s="65"/>
    </row>
    <row r="213" spans="1:16" ht="14.25" hidden="1" x14ac:dyDescent="0.2">
      <c r="A213" s="52"/>
      <c r="B213" s="64">
        <v>8174500001</v>
      </c>
      <c r="C213" s="54"/>
      <c r="D213" s="20" t="s">
        <v>554</v>
      </c>
      <c r="E213" s="65">
        <v>0</v>
      </c>
      <c r="F213" s="65">
        <v>0</v>
      </c>
      <c r="G213" s="65">
        <v>0</v>
      </c>
      <c r="H213" s="65">
        <v>0</v>
      </c>
      <c r="I213" s="65">
        <v>0</v>
      </c>
      <c r="J213" s="65">
        <v>0</v>
      </c>
      <c r="K213" s="65">
        <v>0</v>
      </c>
      <c r="L213" s="65">
        <v>0</v>
      </c>
      <c r="M213" s="65">
        <v>0</v>
      </c>
      <c r="N213" s="65"/>
      <c r="O213" s="65"/>
      <c r="P213" s="65"/>
    </row>
    <row r="214" spans="1:16" ht="14.25" hidden="1" x14ac:dyDescent="0.2">
      <c r="A214" s="52"/>
      <c r="B214" s="64">
        <v>8171200003</v>
      </c>
      <c r="C214" s="54"/>
      <c r="D214" s="20" t="s">
        <v>555</v>
      </c>
      <c r="E214" s="65">
        <v>0</v>
      </c>
      <c r="F214" s="65">
        <v>0</v>
      </c>
      <c r="G214" s="65">
        <v>0</v>
      </c>
      <c r="H214" s="65">
        <v>0</v>
      </c>
      <c r="I214" s="65">
        <v>0</v>
      </c>
      <c r="J214" s="65">
        <v>0</v>
      </c>
      <c r="K214" s="65">
        <v>0</v>
      </c>
      <c r="L214" s="65">
        <v>0</v>
      </c>
      <c r="M214" s="65">
        <v>0</v>
      </c>
      <c r="N214" s="65"/>
      <c r="O214" s="65"/>
      <c r="P214" s="65"/>
    </row>
    <row r="215" spans="1:16" ht="14.25" hidden="1" x14ac:dyDescent="0.2">
      <c r="A215" s="52"/>
      <c r="B215" s="64">
        <v>8171200004</v>
      </c>
      <c r="C215" s="54"/>
      <c r="D215" s="20" t="s">
        <v>556</v>
      </c>
      <c r="E215" s="65">
        <v>0</v>
      </c>
      <c r="F215" s="65">
        <v>0</v>
      </c>
      <c r="G215" s="65">
        <v>0</v>
      </c>
      <c r="H215" s="65">
        <v>0</v>
      </c>
      <c r="I215" s="65">
        <v>0</v>
      </c>
      <c r="J215" s="65">
        <v>0</v>
      </c>
      <c r="K215" s="65">
        <v>0</v>
      </c>
      <c r="L215" s="65">
        <v>0</v>
      </c>
      <c r="M215" s="65">
        <v>0</v>
      </c>
      <c r="N215" s="65"/>
      <c r="O215" s="65"/>
      <c r="P215" s="65"/>
    </row>
    <row r="216" spans="1:16" ht="14.25" hidden="1" x14ac:dyDescent="0.2">
      <c r="A216" s="52"/>
      <c r="B216" s="64">
        <v>8171200005</v>
      </c>
      <c r="C216" s="54"/>
      <c r="D216" s="20" t="s">
        <v>557</v>
      </c>
      <c r="E216" s="65">
        <v>0</v>
      </c>
      <c r="F216" s="65">
        <v>0</v>
      </c>
      <c r="G216" s="65">
        <v>0</v>
      </c>
      <c r="H216" s="65">
        <v>0</v>
      </c>
      <c r="I216" s="65">
        <v>0</v>
      </c>
      <c r="J216" s="65">
        <v>0</v>
      </c>
      <c r="K216" s="65">
        <v>0</v>
      </c>
      <c r="L216" s="65">
        <v>0</v>
      </c>
      <c r="M216" s="65">
        <v>0</v>
      </c>
      <c r="N216" s="65"/>
      <c r="O216" s="65"/>
      <c r="P216" s="65"/>
    </row>
    <row r="217" spans="1:16" ht="14.25" hidden="1" x14ac:dyDescent="0.2">
      <c r="A217" s="52"/>
      <c r="B217" s="64">
        <v>8173000001</v>
      </c>
      <c r="C217" s="54"/>
      <c r="D217" s="20" t="s">
        <v>558</v>
      </c>
      <c r="E217" s="65">
        <v>0</v>
      </c>
      <c r="F217" s="65">
        <v>0</v>
      </c>
      <c r="G217" s="65">
        <v>0</v>
      </c>
      <c r="H217" s="65">
        <v>0</v>
      </c>
      <c r="I217" s="65">
        <v>0</v>
      </c>
      <c r="J217" s="65">
        <v>0</v>
      </c>
      <c r="K217" s="65">
        <v>0</v>
      </c>
      <c r="L217" s="65">
        <v>0</v>
      </c>
      <c r="M217" s="65">
        <v>0</v>
      </c>
      <c r="N217" s="65"/>
      <c r="O217" s="65"/>
      <c r="P217" s="65"/>
    </row>
    <row r="218" spans="1:16" ht="14.25" hidden="1" x14ac:dyDescent="0.2">
      <c r="A218" s="52"/>
      <c r="B218" s="64">
        <v>8174800001</v>
      </c>
      <c r="C218" s="54"/>
      <c r="D218" s="20" t="s">
        <v>559</v>
      </c>
      <c r="E218" s="65">
        <v>0</v>
      </c>
      <c r="F218" s="65">
        <v>0</v>
      </c>
      <c r="G218" s="65">
        <v>0</v>
      </c>
      <c r="H218" s="65">
        <v>0</v>
      </c>
      <c r="I218" s="65">
        <v>0</v>
      </c>
      <c r="J218" s="65">
        <v>0</v>
      </c>
      <c r="K218" s="65">
        <v>0</v>
      </c>
      <c r="L218" s="65">
        <v>0</v>
      </c>
      <c r="M218" s="65">
        <v>0</v>
      </c>
      <c r="N218" s="65"/>
      <c r="O218" s="65"/>
      <c r="P218" s="65"/>
    </row>
    <row r="219" spans="1:16" ht="14.25" x14ac:dyDescent="0.2">
      <c r="A219" s="52"/>
      <c r="B219" s="64">
        <v>8175100001</v>
      </c>
      <c r="C219" s="54"/>
      <c r="D219" s="20" t="s">
        <v>560</v>
      </c>
      <c r="E219" s="65">
        <v>-4221.8500000000004</v>
      </c>
      <c r="F219" s="65">
        <v>-1055.46</v>
      </c>
      <c r="G219" s="65">
        <v>-1055.46</v>
      </c>
      <c r="H219" s="65">
        <v>-1055.4599999999991</v>
      </c>
      <c r="I219" s="65">
        <v>-1055.4600000000009</v>
      </c>
      <c r="J219" s="65">
        <v>-1055.4599999999991</v>
      </c>
      <c r="K219" s="65">
        <v>-1227.6800000000003</v>
      </c>
      <c r="L219" s="65">
        <v>-1227.6800000000003</v>
      </c>
      <c r="M219" s="65">
        <v>-1227.6900000000005</v>
      </c>
      <c r="N219" s="65"/>
      <c r="O219" s="65"/>
      <c r="P219" s="65"/>
    </row>
    <row r="220" spans="1:16" ht="14.25" hidden="1" x14ac:dyDescent="0.2">
      <c r="A220" s="52"/>
      <c r="B220" s="64">
        <v>8175400002</v>
      </c>
      <c r="C220" s="54"/>
      <c r="D220" s="20" t="s">
        <v>561</v>
      </c>
      <c r="E220" s="65">
        <v>0</v>
      </c>
      <c r="F220" s="65">
        <v>0</v>
      </c>
      <c r="G220" s="65">
        <v>0</v>
      </c>
      <c r="H220" s="65">
        <v>0</v>
      </c>
      <c r="I220" s="65">
        <v>0</v>
      </c>
      <c r="J220" s="65">
        <v>0</v>
      </c>
      <c r="K220" s="65">
        <v>0</v>
      </c>
      <c r="L220" s="65">
        <v>0</v>
      </c>
      <c r="M220" s="65">
        <v>0</v>
      </c>
      <c r="N220" s="65"/>
      <c r="O220" s="65"/>
      <c r="P220" s="65"/>
    </row>
    <row r="221" spans="1:16" ht="14.25" hidden="1" x14ac:dyDescent="0.2">
      <c r="A221" s="52"/>
      <c r="B221" s="64">
        <v>8175400003</v>
      </c>
      <c r="C221" s="54"/>
      <c r="D221" s="20" t="s">
        <v>562</v>
      </c>
      <c r="E221" s="65">
        <v>0</v>
      </c>
      <c r="F221" s="65">
        <v>0</v>
      </c>
      <c r="G221" s="65">
        <v>0</v>
      </c>
      <c r="H221" s="65">
        <v>0</v>
      </c>
      <c r="I221" s="65">
        <v>0</v>
      </c>
      <c r="J221" s="65">
        <v>0</v>
      </c>
      <c r="K221" s="65">
        <v>0</v>
      </c>
      <c r="L221" s="65">
        <v>0</v>
      </c>
      <c r="M221" s="65">
        <v>0</v>
      </c>
      <c r="N221" s="65"/>
      <c r="O221" s="65"/>
      <c r="P221" s="65"/>
    </row>
    <row r="222" spans="1:16" ht="14.25" hidden="1" x14ac:dyDescent="0.2">
      <c r="A222" s="52"/>
      <c r="B222" s="64">
        <v>8175400008</v>
      </c>
      <c r="C222" s="54"/>
      <c r="D222" s="20" t="s">
        <v>563</v>
      </c>
      <c r="E222" s="65">
        <v>0</v>
      </c>
      <c r="F222" s="65">
        <v>0</v>
      </c>
      <c r="G222" s="65">
        <v>0</v>
      </c>
      <c r="H222" s="65">
        <v>0</v>
      </c>
      <c r="I222" s="65">
        <v>0</v>
      </c>
      <c r="J222" s="65">
        <v>0</v>
      </c>
      <c r="K222" s="65">
        <v>0</v>
      </c>
      <c r="L222" s="65">
        <v>0</v>
      </c>
      <c r="M222" s="65">
        <v>0</v>
      </c>
      <c r="N222" s="65"/>
      <c r="O222" s="65"/>
      <c r="P222" s="65"/>
    </row>
    <row r="223" spans="1:16" ht="14.25" hidden="1" x14ac:dyDescent="0.2">
      <c r="A223" s="52"/>
      <c r="B223" s="64">
        <v>8175400012</v>
      </c>
      <c r="C223" s="54"/>
      <c r="D223" s="20" t="s">
        <v>564</v>
      </c>
      <c r="E223" s="65">
        <v>0</v>
      </c>
      <c r="F223" s="65">
        <v>0</v>
      </c>
      <c r="G223" s="65">
        <v>0</v>
      </c>
      <c r="H223" s="65">
        <v>0</v>
      </c>
      <c r="I223" s="65">
        <v>0</v>
      </c>
      <c r="J223" s="65">
        <v>0</v>
      </c>
      <c r="K223" s="65">
        <v>0</v>
      </c>
      <c r="L223" s="65">
        <v>0</v>
      </c>
      <c r="M223" s="65">
        <v>0</v>
      </c>
      <c r="N223" s="65"/>
      <c r="O223" s="65"/>
      <c r="P223" s="65"/>
    </row>
    <row r="224" spans="1:16" ht="14.25" x14ac:dyDescent="0.2">
      <c r="A224" s="52"/>
      <c r="B224" s="64">
        <v>8175400014</v>
      </c>
      <c r="C224" s="54"/>
      <c r="D224" s="20" t="s">
        <v>565</v>
      </c>
      <c r="E224" s="65">
        <v>-387.5</v>
      </c>
      <c r="F224" s="65">
        <v>-387.5</v>
      </c>
      <c r="G224" s="65">
        <v>-387.5</v>
      </c>
      <c r="H224" s="65">
        <v>-482.5</v>
      </c>
      <c r="I224" s="65">
        <v>-482.5</v>
      </c>
      <c r="J224" s="65">
        <v>-482.5</v>
      </c>
      <c r="K224" s="65">
        <v>-482.5</v>
      </c>
      <c r="L224" s="65">
        <v>-482.5</v>
      </c>
      <c r="M224" s="65">
        <v>-482.5</v>
      </c>
      <c r="N224" s="65"/>
      <c r="O224" s="65"/>
      <c r="P224" s="65"/>
    </row>
    <row r="225" spans="1:16" ht="14.25" hidden="1" x14ac:dyDescent="0.2">
      <c r="A225" s="52"/>
      <c r="B225" s="64">
        <v>8175400016</v>
      </c>
      <c r="C225" s="54"/>
      <c r="D225" s="20" t="s">
        <v>566</v>
      </c>
      <c r="E225" s="65">
        <v>0</v>
      </c>
      <c r="F225" s="65">
        <v>0</v>
      </c>
      <c r="G225" s="65">
        <v>0</v>
      </c>
      <c r="H225" s="65">
        <v>0</v>
      </c>
      <c r="I225" s="65">
        <v>0</v>
      </c>
      <c r="J225" s="65">
        <v>0</v>
      </c>
      <c r="K225" s="65">
        <v>0</v>
      </c>
      <c r="L225" s="65">
        <v>0</v>
      </c>
      <c r="M225" s="65">
        <v>0</v>
      </c>
      <c r="N225" s="65"/>
      <c r="O225" s="65"/>
      <c r="P225" s="65"/>
    </row>
    <row r="226" spans="1:16" ht="14.25" hidden="1" x14ac:dyDescent="0.2">
      <c r="A226" s="52"/>
      <c r="B226" s="64">
        <v>8175400017</v>
      </c>
      <c r="C226" s="54"/>
      <c r="D226" s="20" t="s">
        <v>567</v>
      </c>
      <c r="E226" s="65">
        <v>0</v>
      </c>
      <c r="F226" s="65">
        <v>0</v>
      </c>
      <c r="G226" s="65">
        <v>0</v>
      </c>
      <c r="H226" s="65">
        <v>0</v>
      </c>
      <c r="I226" s="65">
        <v>0</v>
      </c>
      <c r="J226" s="65">
        <v>0</v>
      </c>
      <c r="K226" s="65">
        <v>0</v>
      </c>
      <c r="L226" s="65">
        <v>0</v>
      </c>
      <c r="M226" s="65">
        <v>0</v>
      </c>
      <c r="N226" s="65"/>
      <c r="O226" s="65"/>
      <c r="P226" s="65"/>
    </row>
    <row r="227" spans="1:16" ht="14.25" x14ac:dyDescent="0.2">
      <c r="A227" s="52"/>
      <c r="B227" s="64">
        <v>8175400018</v>
      </c>
      <c r="C227" s="54"/>
      <c r="D227" s="20" t="s">
        <v>568</v>
      </c>
      <c r="E227" s="65">
        <v>-845.26</v>
      </c>
      <c r="F227" s="65">
        <v>-845.26</v>
      </c>
      <c r="G227" s="65">
        <v>-845.26000000000022</v>
      </c>
      <c r="H227" s="65">
        <v>-845.25999999999976</v>
      </c>
      <c r="I227" s="65">
        <v>-845.26000000000022</v>
      </c>
      <c r="J227" s="65">
        <v>-845.23999999999978</v>
      </c>
      <c r="K227" s="65">
        <v>-863.26000000000022</v>
      </c>
      <c r="L227" s="65">
        <v>-860.4399999999996</v>
      </c>
      <c r="M227" s="65">
        <v>-860.44000000000051</v>
      </c>
      <c r="N227" s="65"/>
      <c r="O227" s="65"/>
      <c r="P227" s="65"/>
    </row>
    <row r="228" spans="1:16" ht="14.25" x14ac:dyDescent="0.2">
      <c r="A228" s="52"/>
      <c r="B228" s="64">
        <v>8175400019</v>
      </c>
      <c r="C228" s="54"/>
      <c r="D228" s="20" t="s">
        <v>569</v>
      </c>
      <c r="E228" s="65">
        <v>-313.95</v>
      </c>
      <c r="F228" s="65">
        <v>-362.2</v>
      </c>
      <c r="G228" s="65">
        <v>-341.9</v>
      </c>
      <c r="H228" s="65">
        <v>-357.04999999999995</v>
      </c>
      <c r="I228" s="65">
        <v>-311.45000000000005</v>
      </c>
      <c r="J228" s="65">
        <v>-382.50000000000023</v>
      </c>
      <c r="K228" s="65">
        <v>-293</v>
      </c>
      <c r="L228" s="65">
        <v>-323.44999999999982</v>
      </c>
      <c r="M228" s="65">
        <v>-358.90000000000009</v>
      </c>
      <c r="N228" s="65"/>
      <c r="O228" s="65"/>
      <c r="P228" s="65"/>
    </row>
    <row r="229" spans="1:16" ht="14.25" hidden="1" x14ac:dyDescent="0.2">
      <c r="A229" s="52"/>
      <c r="B229" s="64">
        <v>8175400020</v>
      </c>
      <c r="C229" s="54"/>
      <c r="D229" s="20" t="s">
        <v>570</v>
      </c>
      <c r="E229" s="65">
        <v>0</v>
      </c>
      <c r="F229" s="65">
        <v>0</v>
      </c>
      <c r="G229" s="65">
        <v>0</v>
      </c>
      <c r="H229" s="65">
        <v>0</v>
      </c>
      <c r="I229" s="65">
        <v>0</v>
      </c>
      <c r="J229" s="65">
        <v>0</v>
      </c>
      <c r="K229" s="65">
        <v>0</v>
      </c>
      <c r="L229" s="65">
        <v>0</v>
      </c>
      <c r="M229" s="65">
        <v>0</v>
      </c>
      <c r="N229" s="65"/>
      <c r="O229" s="65"/>
      <c r="P229" s="65"/>
    </row>
    <row r="230" spans="1:16" ht="14.25" hidden="1" x14ac:dyDescent="0.2">
      <c r="A230" s="52"/>
      <c r="B230" s="64">
        <v>8175400021</v>
      </c>
      <c r="C230" s="54"/>
      <c r="D230" s="20" t="s">
        <v>571</v>
      </c>
      <c r="E230" s="65">
        <v>0</v>
      </c>
      <c r="F230" s="65">
        <v>0</v>
      </c>
      <c r="G230" s="65">
        <v>0</v>
      </c>
      <c r="H230" s="65">
        <v>0</v>
      </c>
      <c r="I230" s="65">
        <v>0</v>
      </c>
      <c r="J230" s="65">
        <v>0</v>
      </c>
      <c r="K230" s="65">
        <v>0</v>
      </c>
      <c r="L230" s="65">
        <v>0</v>
      </c>
      <c r="M230" s="65">
        <v>0</v>
      </c>
      <c r="N230" s="65"/>
      <c r="O230" s="65"/>
      <c r="P230" s="65"/>
    </row>
    <row r="231" spans="1:16" ht="14.25" hidden="1" x14ac:dyDescent="0.2">
      <c r="A231" s="52"/>
      <c r="B231" s="64">
        <v>8175400006</v>
      </c>
      <c r="C231" s="54"/>
      <c r="D231" s="20" t="s">
        <v>572</v>
      </c>
      <c r="E231" s="65">
        <v>0</v>
      </c>
      <c r="F231" s="65">
        <v>0</v>
      </c>
      <c r="G231" s="65">
        <v>0</v>
      </c>
      <c r="H231" s="65">
        <v>0</v>
      </c>
      <c r="I231" s="65">
        <v>0</v>
      </c>
      <c r="J231" s="65">
        <v>0</v>
      </c>
      <c r="K231" s="65">
        <v>0</v>
      </c>
      <c r="L231" s="65">
        <v>0</v>
      </c>
      <c r="M231" s="65">
        <v>0</v>
      </c>
      <c r="N231" s="65"/>
      <c r="O231" s="65"/>
      <c r="P231" s="65"/>
    </row>
    <row r="232" spans="1:16" ht="14.25" hidden="1" x14ac:dyDescent="0.2">
      <c r="A232" s="52"/>
      <c r="B232" s="64">
        <v>8175400023</v>
      </c>
      <c r="C232" s="54"/>
      <c r="D232" s="20" t="s">
        <v>573</v>
      </c>
      <c r="E232" s="65">
        <v>0</v>
      </c>
      <c r="F232" s="65">
        <v>0</v>
      </c>
      <c r="G232" s="65">
        <v>0</v>
      </c>
      <c r="H232" s="65">
        <v>0</v>
      </c>
      <c r="I232" s="65">
        <v>0</v>
      </c>
      <c r="J232" s="65">
        <v>0</v>
      </c>
      <c r="K232" s="65">
        <v>0</v>
      </c>
      <c r="L232" s="65">
        <v>0</v>
      </c>
      <c r="M232" s="65">
        <v>0</v>
      </c>
      <c r="N232" s="65"/>
      <c r="O232" s="65"/>
      <c r="P232" s="65"/>
    </row>
    <row r="233" spans="1:16" ht="14.25" hidden="1" x14ac:dyDescent="0.2">
      <c r="A233" s="52"/>
      <c r="B233" s="64">
        <v>8175400024</v>
      </c>
      <c r="C233" s="54"/>
      <c r="D233" s="20" t="s">
        <v>574</v>
      </c>
      <c r="E233" s="65">
        <v>0</v>
      </c>
      <c r="F233" s="65">
        <v>0</v>
      </c>
      <c r="G233" s="65">
        <v>0</v>
      </c>
      <c r="H233" s="65">
        <v>0</v>
      </c>
      <c r="I233" s="65">
        <v>0</v>
      </c>
      <c r="J233" s="65">
        <v>0</v>
      </c>
      <c r="K233" s="65">
        <v>0</v>
      </c>
      <c r="L233" s="65">
        <v>0</v>
      </c>
      <c r="M233" s="65">
        <v>0</v>
      </c>
      <c r="N233" s="65"/>
      <c r="O233" s="65"/>
      <c r="P233" s="65"/>
    </row>
    <row r="234" spans="1:16" ht="14.25" hidden="1" x14ac:dyDescent="0.2">
      <c r="A234" s="52"/>
      <c r="B234" s="64">
        <v>8175400025</v>
      </c>
      <c r="C234" s="54"/>
      <c r="D234" s="20" t="s">
        <v>575</v>
      </c>
      <c r="E234" s="65">
        <v>0</v>
      </c>
      <c r="F234" s="65">
        <v>0</v>
      </c>
      <c r="G234" s="65">
        <v>0</v>
      </c>
      <c r="H234" s="65">
        <v>0</v>
      </c>
      <c r="I234" s="65">
        <v>0</v>
      </c>
      <c r="J234" s="65">
        <v>0</v>
      </c>
      <c r="K234" s="65">
        <v>0</v>
      </c>
      <c r="L234" s="65">
        <v>0</v>
      </c>
      <c r="M234" s="65">
        <v>0</v>
      </c>
      <c r="N234" s="65"/>
      <c r="O234" s="65"/>
      <c r="P234" s="65"/>
    </row>
    <row r="235" spans="1:16" ht="14.25" hidden="1" x14ac:dyDescent="0.2">
      <c r="A235" s="52"/>
      <c r="B235" s="64">
        <v>8175400026</v>
      </c>
      <c r="C235" s="54"/>
      <c r="D235" s="20" t="s">
        <v>576</v>
      </c>
      <c r="E235" s="65">
        <v>0</v>
      </c>
      <c r="F235" s="65">
        <v>0</v>
      </c>
      <c r="G235" s="65">
        <v>0</v>
      </c>
      <c r="H235" s="65">
        <v>0</v>
      </c>
      <c r="I235" s="65">
        <v>0</v>
      </c>
      <c r="J235" s="65">
        <v>0</v>
      </c>
      <c r="K235" s="65">
        <v>0</v>
      </c>
      <c r="L235" s="65">
        <v>0</v>
      </c>
      <c r="M235" s="65">
        <v>0</v>
      </c>
      <c r="N235" s="65"/>
      <c r="O235" s="65"/>
      <c r="P235" s="65"/>
    </row>
    <row r="236" spans="1:16" ht="14.25" x14ac:dyDescent="0.2">
      <c r="A236" s="52"/>
      <c r="B236" s="64">
        <v>8175400027</v>
      </c>
      <c r="C236" s="54"/>
      <c r="D236" s="20" t="s">
        <v>577</v>
      </c>
      <c r="E236" s="65">
        <v>0</v>
      </c>
      <c r="F236" s="65">
        <v>0</v>
      </c>
      <c r="G236" s="65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-19238.689999999999</v>
      </c>
      <c r="M236" s="65">
        <v>-26601.52</v>
      </c>
      <c r="N236" s="65"/>
      <c r="O236" s="65"/>
      <c r="P236" s="65"/>
    </row>
    <row r="237" spans="1:16" ht="14.25" x14ac:dyDescent="0.2">
      <c r="A237" s="52"/>
      <c r="B237" s="64">
        <v>8175700001</v>
      </c>
      <c r="C237" s="54"/>
      <c r="D237" s="20" t="s">
        <v>578</v>
      </c>
      <c r="E237" s="65">
        <v>-74.400000000000006</v>
      </c>
      <c r="F237" s="65">
        <v>0</v>
      </c>
      <c r="G237" s="65">
        <v>-77.5</v>
      </c>
      <c r="H237" s="65">
        <v>-70</v>
      </c>
      <c r="I237" s="65">
        <v>-107.1</v>
      </c>
      <c r="J237" s="65">
        <v>0</v>
      </c>
      <c r="K237" s="65">
        <v>0</v>
      </c>
      <c r="L237" s="65">
        <v>0</v>
      </c>
      <c r="M237" s="65">
        <v>-14995.86</v>
      </c>
      <c r="N237" s="65"/>
      <c r="O237" s="65"/>
      <c r="P237" s="65"/>
    </row>
    <row r="238" spans="1:16" ht="14.25" hidden="1" x14ac:dyDescent="0.2">
      <c r="A238" s="52"/>
      <c r="B238" s="64">
        <v>8175700004</v>
      </c>
      <c r="C238" s="54"/>
      <c r="D238" s="20" t="s">
        <v>579</v>
      </c>
      <c r="E238" s="65">
        <v>0</v>
      </c>
      <c r="F238" s="65">
        <v>0</v>
      </c>
      <c r="G238" s="65">
        <v>0</v>
      </c>
      <c r="H238" s="65">
        <v>0</v>
      </c>
      <c r="I238" s="65">
        <v>0</v>
      </c>
      <c r="J238" s="65">
        <v>0</v>
      </c>
      <c r="K238" s="65">
        <v>0</v>
      </c>
      <c r="L238" s="65">
        <v>0</v>
      </c>
      <c r="M238" s="65">
        <v>0</v>
      </c>
      <c r="N238" s="65"/>
      <c r="O238" s="65"/>
      <c r="P238" s="65"/>
    </row>
    <row r="239" spans="1:16" ht="14.25" hidden="1" x14ac:dyDescent="0.2">
      <c r="A239" s="52"/>
      <c r="B239" s="64">
        <v>8175700005</v>
      </c>
      <c r="C239" s="54"/>
      <c r="D239" s="20" t="s">
        <v>580</v>
      </c>
      <c r="E239" s="65">
        <v>0</v>
      </c>
      <c r="F239" s="65">
        <v>0</v>
      </c>
      <c r="G239" s="65">
        <v>0</v>
      </c>
      <c r="H239" s="65">
        <v>0</v>
      </c>
      <c r="I239" s="65">
        <v>0</v>
      </c>
      <c r="J239" s="65">
        <v>0</v>
      </c>
      <c r="K239" s="65">
        <v>0</v>
      </c>
      <c r="L239" s="65">
        <v>0</v>
      </c>
      <c r="M239" s="65">
        <v>0</v>
      </c>
      <c r="N239" s="65"/>
      <c r="O239" s="65"/>
      <c r="P239" s="65"/>
    </row>
    <row r="240" spans="1:16" ht="14.25" hidden="1" x14ac:dyDescent="0.2">
      <c r="A240" s="52"/>
      <c r="B240" s="64">
        <v>8175700006</v>
      </c>
      <c r="C240" s="54"/>
      <c r="D240" s="20" t="s">
        <v>581</v>
      </c>
      <c r="E240" s="65">
        <v>0</v>
      </c>
      <c r="F240" s="65">
        <v>0</v>
      </c>
      <c r="G240" s="65">
        <v>0</v>
      </c>
      <c r="H240" s="65">
        <v>0</v>
      </c>
      <c r="I240" s="65">
        <v>0</v>
      </c>
      <c r="J240" s="65">
        <v>0</v>
      </c>
      <c r="K240" s="65">
        <v>0</v>
      </c>
      <c r="L240" s="65">
        <v>0</v>
      </c>
      <c r="M240" s="65">
        <v>0</v>
      </c>
      <c r="N240" s="65"/>
      <c r="O240" s="65"/>
      <c r="P240" s="65"/>
    </row>
    <row r="241" spans="1:16" ht="14.25" hidden="1" x14ac:dyDescent="0.2">
      <c r="A241" s="52"/>
      <c r="B241" s="64">
        <v>8176300001</v>
      </c>
      <c r="C241" s="54"/>
      <c r="D241" s="20" t="s">
        <v>582</v>
      </c>
      <c r="E241" s="65">
        <v>0</v>
      </c>
      <c r="F241" s="65">
        <v>0</v>
      </c>
      <c r="G241" s="65">
        <v>0</v>
      </c>
      <c r="H241" s="65">
        <v>0</v>
      </c>
      <c r="I241" s="65">
        <v>0</v>
      </c>
      <c r="J241" s="65">
        <v>0</v>
      </c>
      <c r="K241" s="65">
        <v>0</v>
      </c>
      <c r="L241" s="65">
        <v>0</v>
      </c>
      <c r="M241" s="65">
        <v>0</v>
      </c>
      <c r="N241" s="65"/>
      <c r="O241" s="65"/>
      <c r="P241" s="65"/>
    </row>
    <row r="242" spans="1:16" ht="14.25" x14ac:dyDescent="0.2">
      <c r="A242" s="52"/>
      <c r="B242" s="64">
        <v>8176300002</v>
      </c>
      <c r="C242" s="54"/>
      <c r="D242" s="20" t="s">
        <v>583</v>
      </c>
      <c r="E242" s="65">
        <v>-4833.33</v>
      </c>
      <c r="F242" s="65">
        <v>-4833.33</v>
      </c>
      <c r="G242" s="65">
        <v>-4833.33</v>
      </c>
      <c r="H242" s="65">
        <v>-4833.33</v>
      </c>
      <c r="I242" s="65">
        <v>-4833.3300000000017</v>
      </c>
      <c r="J242" s="65">
        <v>-4833.3299999999981</v>
      </c>
      <c r="K242" s="65">
        <v>-4833.3299999999981</v>
      </c>
      <c r="L242" s="65">
        <v>-4833.3300000000017</v>
      </c>
      <c r="M242" s="65">
        <v>-4833.3400000000038</v>
      </c>
      <c r="N242" s="65"/>
      <c r="O242" s="65"/>
      <c r="P242" s="65"/>
    </row>
    <row r="243" spans="1:16" ht="14.25" hidden="1" x14ac:dyDescent="0.2">
      <c r="A243" s="52"/>
      <c r="B243" s="64">
        <v>8176300003</v>
      </c>
      <c r="C243" s="54"/>
      <c r="D243" s="20" t="s">
        <v>584</v>
      </c>
      <c r="E243" s="65">
        <v>0</v>
      </c>
      <c r="F243" s="65">
        <v>0</v>
      </c>
      <c r="G243" s="65">
        <v>0</v>
      </c>
      <c r="H243" s="65">
        <v>0</v>
      </c>
      <c r="I243" s="65">
        <v>0</v>
      </c>
      <c r="J243" s="65">
        <v>0</v>
      </c>
      <c r="K243" s="65">
        <v>0</v>
      </c>
      <c r="L243" s="65">
        <v>0</v>
      </c>
      <c r="M243" s="65">
        <v>0</v>
      </c>
      <c r="N243" s="65"/>
      <c r="O243" s="65"/>
      <c r="P243" s="65"/>
    </row>
    <row r="244" spans="1:16" ht="14.25" x14ac:dyDescent="0.2">
      <c r="A244" s="52"/>
      <c r="B244" s="64">
        <v>8176300004</v>
      </c>
      <c r="C244" s="54"/>
      <c r="D244" s="20" t="s">
        <v>585</v>
      </c>
      <c r="E244" s="65">
        <v>-35</v>
      </c>
      <c r="F244" s="65">
        <v>-35</v>
      </c>
      <c r="G244" s="65">
        <v>-35</v>
      </c>
      <c r="H244" s="65">
        <v>-35</v>
      </c>
      <c r="I244" s="65">
        <v>-35</v>
      </c>
      <c r="J244" s="65">
        <v>-182.10000000000002</v>
      </c>
      <c r="K244" s="65">
        <v>0</v>
      </c>
      <c r="L244" s="65">
        <v>-35</v>
      </c>
      <c r="M244" s="65">
        <v>-9250</v>
      </c>
      <c r="N244" s="65"/>
      <c r="O244" s="65"/>
      <c r="P244" s="65"/>
    </row>
    <row r="245" spans="1:16" ht="14.25" hidden="1" x14ac:dyDescent="0.2">
      <c r="A245" s="52"/>
      <c r="B245" s="64">
        <v>8176300005</v>
      </c>
      <c r="C245" s="54"/>
      <c r="D245" s="20" t="s">
        <v>586</v>
      </c>
      <c r="E245" s="65">
        <v>0</v>
      </c>
      <c r="F245" s="65">
        <v>0</v>
      </c>
      <c r="G245" s="65">
        <v>0</v>
      </c>
      <c r="H245" s="65">
        <v>0</v>
      </c>
      <c r="I245" s="65">
        <v>0</v>
      </c>
      <c r="J245" s="65">
        <v>0</v>
      </c>
      <c r="K245" s="65">
        <v>0</v>
      </c>
      <c r="L245" s="65">
        <v>0</v>
      </c>
      <c r="M245" s="65">
        <v>0</v>
      </c>
      <c r="N245" s="65"/>
      <c r="O245" s="65"/>
      <c r="P245" s="65"/>
    </row>
    <row r="246" spans="1:16" ht="14.25" x14ac:dyDescent="0.2">
      <c r="A246" s="52"/>
      <c r="B246" s="64">
        <v>8176300006</v>
      </c>
      <c r="C246" s="54"/>
      <c r="D246" s="20" t="s">
        <v>587</v>
      </c>
      <c r="E246" s="65">
        <v>-2666.67</v>
      </c>
      <c r="F246" s="65">
        <v>-2666.67</v>
      </c>
      <c r="G246" s="65">
        <v>-2666.67</v>
      </c>
      <c r="H246" s="65">
        <v>-2666.67</v>
      </c>
      <c r="I246" s="65">
        <v>-2666.67</v>
      </c>
      <c r="J246" s="65">
        <v>-2666.67</v>
      </c>
      <c r="K246" s="65">
        <v>-2666.6699999999983</v>
      </c>
      <c r="L246" s="65">
        <v>-2666.6700000000019</v>
      </c>
      <c r="M246" s="65">
        <v>-2666.66</v>
      </c>
      <c r="N246" s="65"/>
      <c r="O246" s="65"/>
      <c r="P246" s="65"/>
    </row>
    <row r="247" spans="1:16" ht="14.25" hidden="1" x14ac:dyDescent="0.2">
      <c r="A247" s="52"/>
      <c r="B247" s="64">
        <v>8176300007</v>
      </c>
      <c r="C247" s="54"/>
      <c r="D247" s="20" t="s">
        <v>588</v>
      </c>
      <c r="E247" s="65">
        <v>0</v>
      </c>
      <c r="F247" s="65">
        <v>0</v>
      </c>
      <c r="G247" s="65">
        <v>0</v>
      </c>
      <c r="H247" s="65">
        <v>0</v>
      </c>
      <c r="I247" s="65">
        <v>0</v>
      </c>
      <c r="J247" s="65">
        <v>0</v>
      </c>
      <c r="K247" s="65">
        <v>0</v>
      </c>
      <c r="L247" s="65">
        <v>0</v>
      </c>
      <c r="M247" s="65">
        <v>0</v>
      </c>
      <c r="N247" s="65"/>
      <c r="O247" s="65"/>
      <c r="P247" s="65"/>
    </row>
    <row r="248" spans="1:16" ht="14.25" x14ac:dyDescent="0.2">
      <c r="A248" s="52"/>
      <c r="B248" s="64">
        <v>8176300008</v>
      </c>
      <c r="C248" s="54"/>
      <c r="D248" s="20" t="s">
        <v>589</v>
      </c>
      <c r="E248" s="65">
        <v>-1258</v>
      </c>
      <c r="F248" s="65">
        <v>0</v>
      </c>
      <c r="G248" s="65">
        <v>0</v>
      </c>
      <c r="H248" s="65">
        <v>0</v>
      </c>
      <c r="I248" s="65">
        <v>0</v>
      </c>
      <c r="J248" s="65">
        <v>-928.09000000000015</v>
      </c>
      <c r="K248" s="65">
        <v>-936.25999999999976</v>
      </c>
      <c r="L248" s="65">
        <v>0</v>
      </c>
      <c r="M248" s="65">
        <v>0</v>
      </c>
      <c r="N248" s="65"/>
      <c r="O248" s="65"/>
      <c r="P248" s="65"/>
    </row>
    <row r="249" spans="1:16" ht="14.25" hidden="1" x14ac:dyDescent="0.2">
      <c r="A249" s="52"/>
      <c r="B249" s="64">
        <v>8179900015</v>
      </c>
      <c r="C249" s="54"/>
      <c r="D249" s="20" t="s">
        <v>590</v>
      </c>
      <c r="E249" s="65">
        <v>0</v>
      </c>
      <c r="F249" s="65">
        <v>0</v>
      </c>
      <c r="G249" s="65">
        <v>0</v>
      </c>
      <c r="H249" s="65">
        <v>0</v>
      </c>
      <c r="I249" s="65">
        <v>0</v>
      </c>
      <c r="J249" s="65">
        <v>0</v>
      </c>
      <c r="K249" s="65">
        <v>0</v>
      </c>
      <c r="L249" s="65">
        <v>0</v>
      </c>
      <c r="M249" s="65">
        <v>0</v>
      </c>
      <c r="N249" s="65"/>
      <c r="O249" s="65"/>
      <c r="P249" s="65"/>
    </row>
    <row r="250" spans="1:16" ht="14.25" hidden="1" x14ac:dyDescent="0.2">
      <c r="A250" s="52"/>
      <c r="B250" s="64">
        <v>8176300010</v>
      </c>
      <c r="C250" s="54"/>
      <c r="D250" s="20" t="s">
        <v>591</v>
      </c>
      <c r="E250" s="65">
        <v>0</v>
      </c>
      <c r="F250" s="65">
        <v>0</v>
      </c>
      <c r="G250" s="65">
        <v>0</v>
      </c>
      <c r="H250" s="65">
        <v>0</v>
      </c>
      <c r="I250" s="65">
        <v>0</v>
      </c>
      <c r="J250" s="65">
        <v>0</v>
      </c>
      <c r="K250" s="65">
        <v>0</v>
      </c>
      <c r="L250" s="65">
        <v>0</v>
      </c>
      <c r="M250" s="65">
        <v>0</v>
      </c>
      <c r="N250" s="65"/>
      <c r="O250" s="65"/>
      <c r="P250" s="65"/>
    </row>
    <row r="251" spans="1:16" ht="14.25" hidden="1" x14ac:dyDescent="0.2">
      <c r="A251" s="52"/>
      <c r="B251" s="64">
        <v>8176300011</v>
      </c>
      <c r="C251" s="54"/>
      <c r="D251" s="20" t="s">
        <v>592</v>
      </c>
      <c r="E251" s="65">
        <v>0</v>
      </c>
      <c r="F251" s="65">
        <v>0</v>
      </c>
      <c r="G251" s="65">
        <v>0</v>
      </c>
      <c r="H251" s="65">
        <v>0</v>
      </c>
      <c r="I251" s="65">
        <v>0</v>
      </c>
      <c r="J251" s="65">
        <v>0</v>
      </c>
      <c r="K251" s="65">
        <v>0</v>
      </c>
      <c r="L251" s="65">
        <v>0</v>
      </c>
      <c r="M251" s="65">
        <v>0</v>
      </c>
      <c r="N251" s="65"/>
      <c r="O251" s="65"/>
      <c r="P251" s="65"/>
    </row>
    <row r="252" spans="1:16" ht="14.25" hidden="1" x14ac:dyDescent="0.2">
      <c r="A252" s="52"/>
      <c r="B252" s="64">
        <v>8176300012</v>
      </c>
      <c r="C252" s="54"/>
      <c r="D252" s="20" t="s">
        <v>593</v>
      </c>
      <c r="E252" s="65">
        <v>0</v>
      </c>
      <c r="F252" s="65">
        <v>0</v>
      </c>
      <c r="G252" s="65">
        <v>0</v>
      </c>
      <c r="H252" s="65">
        <v>0</v>
      </c>
      <c r="I252" s="65">
        <v>0</v>
      </c>
      <c r="J252" s="65">
        <v>0</v>
      </c>
      <c r="K252" s="65">
        <v>0</v>
      </c>
      <c r="L252" s="65">
        <v>0</v>
      </c>
      <c r="M252" s="65">
        <v>0</v>
      </c>
      <c r="N252" s="65"/>
      <c r="O252" s="65"/>
      <c r="P252" s="65"/>
    </row>
    <row r="253" spans="1:16" ht="14.25" hidden="1" x14ac:dyDescent="0.2">
      <c r="A253" s="52"/>
      <c r="B253" s="64">
        <v>8176600001</v>
      </c>
      <c r="C253" s="54"/>
      <c r="D253" s="20" t="s">
        <v>594</v>
      </c>
      <c r="E253" s="65">
        <v>0</v>
      </c>
      <c r="F253" s="65">
        <v>0</v>
      </c>
      <c r="G253" s="65">
        <v>0</v>
      </c>
      <c r="H253" s="65">
        <v>0</v>
      </c>
      <c r="I253" s="65">
        <v>0</v>
      </c>
      <c r="J253" s="65">
        <v>0</v>
      </c>
      <c r="K253" s="65">
        <v>0</v>
      </c>
      <c r="L253" s="65">
        <v>0</v>
      </c>
      <c r="M253" s="65">
        <v>0</v>
      </c>
      <c r="N253" s="65"/>
      <c r="O253" s="65"/>
      <c r="P253" s="65"/>
    </row>
    <row r="254" spans="1:16" ht="14.25" hidden="1" x14ac:dyDescent="0.2">
      <c r="A254" s="52"/>
      <c r="B254" s="64">
        <v>8176600002</v>
      </c>
      <c r="C254" s="54"/>
      <c r="D254" s="20" t="s">
        <v>595</v>
      </c>
      <c r="E254" s="65">
        <v>0</v>
      </c>
      <c r="F254" s="65">
        <v>0</v>
      </c>
      <c r="G254" s="65">
        <v>0</v>
      </c>
      <c r="H254" s="65">
        <v>0</v>
      </c>
      <c r="I254" s="65">
        <v>0</v>
      </c>
      <c r="J254" s="65">
        <v>0</v>
      </c>
      <c r="K254" s="65">
        <v>0</v>
      </c>
      <c r="L254" s="65">
        <v>0</v>
      </c>
      <c r="M254" s="65">
        <v>0</v>
      </c>
      <c r="N254" s="65"/>
      <c r="O254" s="65"/>
      <c r="P254" s="65"/>
    </row>
    <row r="255" spans="1:16" ht="14.25" hidden="1" x14ac:dyDescent="0.2">
      <c r="A255" s="52"/>
      <c r="B255" s="64">
        <v>8176900002</v>
      </c>
      <c r="C255" s="54"/>
      <c r="D255" s="20" t="s">
        <v>596</v>
      </c>
      <c r="E255" s="65">
        <v>0</v>
      </c>
      <c r="F255" s="65">
        <v>0</v>
      </c>
      <c r="G255" s="65">
        <v>0</v>
      </c>
      <c r="H255" s="65">
        <v>0</v>
      </c>
      <c r="I255" s="65">
        <v>0</v>
      </c>
      <c r="J255" s="65">
        <v>0</v>
      </c>
      <c r="K255" s="65">
        <v>0</v>
      </c>
      <c r="L255" s="65">
        <v>0</v>
      </c>
      <c r="M255" s="65">
        <v>0</v>
      </c>
      <c r="N255" s="65"/>
      <c r="O255" s="65"/>
      <c r="P255" s="65"/>
    </row>
    <row r="256" spans="1:16" ht="14.25" x14ac:dyDescent="0.2">
      <c r="A256" s="52"/>
      <c r="B256" s="64">
        <v>8178105001</v>
      </c>
      <c r="C256" s="54"/>
      <c r="D256" s="20" t="s">
        <v>597</v>
      </c>
      <c r="E256" s="65">
        <v>-147174.79</v>
      </c>
      <c r="F256" s="65">
        <v>-177861.33</v>
      </c>
      <c r="G256" s="65">
        <v>-204430.41000000003</v>
      </c>
      <c r="H256" s="65">
        <v>-197832.22999999998</v>
      </c>
      <c r="I256" s="65">
        <v>-191305.30999999994</v>
      </c>
      <c r="J256" s="65">
        <v>-191086.42000000004</v>
      </c>
      <c r="K256" s="65">
        <v>-451390.1399999999</v>
      </c>
      <c r="L256" s="65">
        <v>-461021.45000000019</v>
      </c>
      <c r="M256" s="65">
        <v>-442788.87999999989</v>
      </c>
      <c r="N256" s="65"/>
      <c r="O256" s="65"/>
      <c r="P256" s="65"/>
    </row>
    <row r="257" spans="1:16" ht="14.25" hidden="1" x14ac:dyDescent="0.2">
      <c r="A257" s="52"/>
      <c r="B257" s="64">
        <v>8178110001</v>
      </c>
      <c r="C257" s="54"/>
      <c r="D257" s="20" t="s">
        <v>598</v>
      </c>
      <c r="E257" s="65">
        <v>0</v>
      </c>
      <c r="F257" s="65">
        <v>0</v>
      </c>
      <c r="G257" s="65">
        <v>0</v>
      </c>
      <c r="H257" s="65">
        <v>0</v>
      </c>
      <c r="I257" s="65">
        <v>0</v>
      </c>
      <c r="J257" s="65">
        <v>0</v>
      </c>
      <c r="K257" s="65">
        <v>0</v>
      </c>
      <c r="L257" s="65">
        <v>0</v>
      </c>
      <c r="M257" s="65">
        <v>0</v>
      </c>
      <c r="N257" s="65"/>
      <c r="O257" s="65"/>
      <c r="P257" s="65"/>
    </row>
    <row r="258" spans="1:16" ht="14.25" hidden="1" x14ac:dyDescent="0.2">
      <c r="A258" s="52"/>
      <c r="B258" s="64">
        <v>8178115001</v>
      </c>
      <c r="C258" s="54"/>
      <c r="D258" s="20" t="s">
        <v>599</v>
      </c>
      <c r="E258" s="65">
        <v>0</v>
      </c>
      <c r="F258" s="65">
        <v>0</v>
      </c>
      <c r="G258" s="65">
        <v>0</v>
      </c>
      <c r="H258" s="65">
        <v>0</v>
      </c>
      <c r="I258" s="65">
        <v>0</v>
      </c>
      <c r="J258" s="65">
        <v>0</v>
      </c>
      <c r="K258" s="65">
        <v>0</v>
      </c>
      <c r="L258" s="65">
        <v>0</v>
      </c>
      <c r="M258" s="65">
        <v>0</v>
      </c>
      <c r="N258" s="65"/>
      <c r="O258" s="65"/>
      <c r="P258" s="65"/>
    </row>
    <row r="259" spans="1:16" ht="14.25" hidden="1" x14ac:dyDescent="0.2">
      <c r="A259" s="52"/>
      <c r="B259" s="64">
        <v>8178200001</v>
      </c>
      <c r="C259" s="54"/>
      <c r="D259" s="20" t="s">
        <v>600</v>
      </c>
      <c r="E259" s="65">
        <v>0</v>
      </c>
      <c r="F259" s="65">
        <v>0</v>
      </c>
      <c r="G259" s="65">
        <v>0</v>
      </c>
      <c r="H259" s="65">
        <v>0</v>
      </c>
      <c r="I259" s="65">
        <v>0</v>
      </c>
      <c r="J259" s="65">
        <v>0</v>
      </c>
      <c r="K259" s="65">
        <v>0</v>
      </c>
      <c r="L259" s="65">
        <v>0</v>
      </c>
      <c r="M259" s="65">
        <v>0</v>
      </c>
      <c r="N259" s="65"/>
      <c r="O259" s="65"/>
      <c r="P259" s="65"/>
    </row>
    <row r="260" spans="1:16" ht="14.25" hidden="1" x14ac:dyDescent="0.2">
      <c r="A260" s="52"/>
      <c r="B260" s="64">
        <v>8179900001</v>
      </c>
      <c r="C260" s="54"/>
      <c r="D260" s="20" t="s">
        <v>601</v>
      </c>
      <c r="E260" s="65">
        <v>0</v>
      </c>
      <c r="F260" s="65">
        <v>0</v>
      </c>
      <c r="G260" s="65">
        <v>0</v>
      </c>
      <c r="H260" s="65">
        <v>0</v>
      </c>
      <c r="I260" s="65">
        <v>0</v>
      </c>
      <c r="J260" s="65">
        <v>0</v>
      </c>
      <c r="K260" s="65">
        <v>0</v>
      </c>
      <c r="L260" s="65">
        <v>0</v>
      </c>
      <c r="M260" s="65">
        <v>0</v>
      </c>
      <c r="N260" s="65"/>
      <c r="O260" s="65"/>
      <c r="P260" s="65"/>
    </row>
    <row r="261" spans="1:16" ht="14.25" x14ac:dyDescent="0.2">
      <c r="A261" s="52"/>
      <c r="B261" s="64">
        <v>8179900002</v>
      </c>
      <c r="C261" s="54"/>
      <c r="D261" s="20" t="s">
        <v>602</v>
      </c>
      <c r="E261" s="65">
        <v>-82.85</v>
      </c>
      <c r="F261" s="65">
        <v>0</v>
      </c>
      <c r="G261" s="65">
        <v>0</v>
      </c>
      <c r="H261" s="65">
        <v>0</v>
      </c>
      <c r="I261" s="65">
        <v>0</v>
      </c>
      <c r="J261" s="65">
        <v>0</v>
      </c>
      <c r="K261" s="65">
        <v>0</v>
      </c>
      <c r="L261" s="65">
        <v>0</v>
      </c>
      <c r="M261" s="65">
        <v>0</v>
      </c>
      <c r="N261" s="65"/>
      <c r="O261" s="65"/>
      <c r="P261" s="65"/>
    </row>
    <row r="262" spans="1:16" ht="14.25" hidden="1" x14ac:dyDescent="0.2">
      <c r="A262" s="52"/>
      <c r="B262" s="64">
        <v>8179900003</v>
      </c>
      <c r="C262" s="54"/>
      <c r="D262" s="20" t="s">
        <v>603</v>
      </c>
      <c r="E262" s="65">
        <v>0</v>
      </c>
      <c r="F262" s="65">
        <v>0</v>
      </c>
      <c r="G262" s="65">
        <v>0</v>
      </c>
      <c r="H262" s="65">
        <v>0</v>
      </c>
      <c r="I262" s="65">
        <v>0</v>
      </c>
      <c r="J262" s="65">
        <v>0</v>
      </c>
      <c r="K262" s="65">
        <v>0</v>
      </c>
      <c r="L262" s="65">
        <v>0</v>
      </c>
      <c r="M262" s="65">
        <v>0</v>
      </c>
      <c r="N262" s="65"/>
      <c r="O262" s="65"/>
      <c r="P262" s="65"/>
    </row>
    <row r="263" spans="1:16" ht="14.25" x14ac:dyDescent="0.2">
      <c r="A263" s="52"/>
      <c r="B263" s="64">
        <v>8179900004</v>
      </c>
      <c r="C263" s="54"/>
      <c r="D263" s="20" t="s">
        <v>604</v>
      </c>
      <c r="E263" s="65">
        <v>-3007.39</v>
      </c>
      <c r="F263" s="65">
        <v>-3007.39</v>
      </c>
      <c r="G263" s="65">
        <v>-3007.38</v>
      </c>
      <c r="H263" s="65">
        <v>-4072.7000000000007</v>
      </c>
      <c r="I263" s="65">
        <v>-4072.7000000000007</v>
      </c>
      <c r="J263" s="65">
        <v>-4072.7099999999991</v>
      </c>
      <c r="K263" s="65">
        <v>-4009.8499999999985</v>
      </c>
      <c r="L263" s="65">
        <v>-4009.8500000000022</v>
      </c>
      <c r="M263" s="65">
        <v>-4009.8499999999985</v>
      </c>
      <c r="N263" s="65"/>
      <c r="O263" s="65"/>
      <c r="P263" s="65"/>
    </row>
    <row r="264" spans="1:16" ht="14.25" hidden="1" x14ac:dyDescent="0.2">
      <c r="A264" s="52"/>
      <c r="B264" s="64">
        <v>8179900005</v>
      </c>
      <c r="C264" s="54"/>
      <c r="D264" s="20" t="s">
        <v>605</v>
      </c>
      <c r="E264" s="65">
        <v>0</v>
      </c>
      <c r="F264" s="65">
        <v>0</v>
      </c>
      <c r="G264" s="65">
        <v>0</v>
      </c>
      <c r="H264" s="65">
        <v>0</v>
      </c>
      <c r="I264" s="65">
        <v>0</v>
      </c>
      <c r="J264" s="65">
        <v>0</v>
      </c>
      <c r="K264" s="65">
        <v>0</v>
      </c>
      <c r="L264" s="65">
        <v>0</v>
      </c>
      <c r="M264" s="65">
        <v>0</v>
      </c>
      <c r="N264" s="65"/>
      <c r="O264" s="65"/>
      <c r="P264" s="65"/>
    </row>
    <row r="265" spans="1:16" ht="14.25" hidden="1" x14ac:dyDescent="0.2">
      <c r="A265" s="52"/>
      <c r="B265" s="64">
        <v>8179900007</v>
      </c>
      <c r="C265" s="54"/>
      <c r="D265" s="20" t="s">
        <v>606</v>
      </c>
      <c r="E265" s="65">
        <v>0</v>
      </c>
      <c r="F265" s="65">
        <v>0</v>
      </c>
      <c r="G265" s="65">
        <v>0</v>
      </c>
      <c r="H265" s="65">
        <v>0</v>
      </c>
      <c r="I265" s="65">
        <v>0</v>
      </c>
      <c r="J265" s="65">
        <v>0</v>
      </c>
      <c r="K265" s="65">
        <v>0</v>
      </c>
      <c r="L265" s="65">
        <v>0</v>
      </c>
      <c r="M265" s="65">
        <v>0</v>
      </c>
      <c r="N265" s="65"/>
      <c r="O265" s="65"/>
      <c r="P265" s="65"/>
    </row>
    <row r="266" spans="1:16" ht="14.25" hidden="1" x14ac:dyDescent="0.2">
      <c r="A266" s="52"/>
      <c r="B266" s="64">
        <v>8179900009</v>
      </c>
      <c r="C266" s="54"/>
      <c r="D266" s="20" t="s">
        <v>557</v>
      </c>
      <c r="E266" s="65">
        <v>0</v>
      </c>
      <c r="F266" s="65">
        <v>0</v>
      </c>
      <c r="G266" s="65">
        <v>0</v>
      </c>
      <c r="H266" s="65">
        <v>0</v>
      </c>
      <c r="I266" s="65">
        <v>0</v>
      </c>
      <c r="J266" s="65">
        <v>0</v>
      </c>
      <c r="K266" s="65">
        <v>0</v>
      </c>
      <c r="L266" s="65">
        <v>0</v>
      </c>
      <c r="M266" s="65">
        <v>0</v>
      </c>
      <c r="N266" s="65"/>
      <c r="O266" s="65"/>
      <c r="P266" s="65"/>
    </row>
    <row r="267" spans="1:16" ht="14.25" hidden="1" x14ac:dyDescent="0.2">
      <c r="A267" s="52"/>
      <c r="B267" s="64">
        <v>8179900010</v>
      </c>
      <c r="C267" s="54"/>
      <c r="D267" s="20" t="s">
        <v>607</v>
      </c>
      <c r="E267" s="65">
        <v>0</v>
      </c>
      <c r="F267" s="65">
        <v>0</v>
      </c>
      <c r="G267" s="65">
        <v>0</v>
      </c>
      <c r="H267" s="65">
        <v>0</v>
      </c>
      <c r="I267" s="65">
        <v>0</v>
      </c>
      <c r="J267" s="65">
        <v>0</v>
      </c>
      <c r="K267" s="65">
        <v>0</v>
      </c>
      <c r="L267" s="65">
        <v>0</v>
      </c>
      <c r="M267" s="65">
        <v>0</v>
      </c>
      <c r="N267" s="65"/>
      <c r="O267" s="65"/>
      <c r="P267" s="65"/>
    </row>
    <row r="268" spans="1:16" ht="14.25" hidden="1" x14ac:dyDescent="0.2">
      <c r="A268" s="52"/>
      <c r="B268" s="64">
        <v>8179900020</v>
      </c>
      <c r="C268" s="54"/>
      <c r="D268" s="20" t="s">
        <v>608</v>
      </c>
      <c r="E268" s="65">
        <v>0</v>
      </c>
      <c r="F268" s="65">
        <v>0</v>
      </c>
      <c r="G268" s="65">
        <v>0</v>
      </c>
      <c r="H268" s="65">
        <v>0</v>
      </c>
      <c r="I268" s="65">
        <v>0</v>
      </c>
      <c r="J268" s="65">
        <v>0</v>
      </c>
      <c r="K268" s="65">
        <v>0</v>
      </c>
      <c r="L268" s="65">
        <v>0</v>
      </c>
      <c r="M268" s="65">
        <v>0</v>
      </c>
      <c r="N268" s="65"/>
      <c r="O268" s="65"/>
      <c r="P268" s="65"/>
    </row>
    <row r="269" spans="1:16" ht="14.25" hidden="1" x14ac:dyDescent="0.2">
      <c r="A269" s="52"/>
      <c r="B269" s="64">
        <v>8199800001</v>
      </c>
      <c r="C269" s="54"/>
      <c r="D269" s="20" t="s">
        <v>609</v>
      </c>
      <c r="E269" s="65">
        <v>0</v>
      </c>
      <c r="F269" s="65">
        <v>0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0</v>
      </c>
      <c r="N269" s="65"/>
      <c r="O269" s="65"/>
      <c r="P269" s="65"/>
    </row>
    <row r="270" spans="1:16" ht="14.25" hidden="1" x14ac:dyDescent="0.2">
      <c r="A270" s="52"/>
      <c r="B270" s="64">
        <v>8199800002</v>
      </c>
      <c r="C270" s="54"/>
      <c r="D270" s="20" t="s">
        <v>610</v>
      </c>
      <c r="E270" s="65">
        <v>0</v>
      </c>
      <c r="F270" s="65">
        <v>0</v>
      </c>
      <c r="G270" s="65">
        <v>0</v>
      </c>
      <c r="H270" s="65">
        <v>0</v>
      </c>
      <c r="I270" s="65">
        <v>0</v>
      </c>
      <c r="J270" s="65">
        <v>0</v>
      </c>
      <c r="K270" s="65">
        <v>0</v>
      </c>
      <c r="L270" s="65">
        <v>0</v>
      </c>
      <c r="M270" s="65">
        <v>0</v>
      </c>
      <c r="N270" s="65"/>
      <c r="O270" s="65"/>
      <c r="P270" s="65"/>
    </row>
    <row r="271" spans="1:16" ht="14.25" hidden="1" x14ac:dyDescent="0.2">
      <c r="A271" s="52"/>
      <c r="B271" s="64">
        <v>8199900007</v>
      </c>
      <c r="C271" s="54"/>
      <c r="D271" s="20" t="s">
        <v>611</v>
      </c>
      <c r="E271" s="65">
        <v>0</v>
      </c>
      <c r="F271" s="65">
        <v>0</v>
      </c>
      <c r="G271" s="65">
        <v>0</v>
      </c>
      <c r="H271" s="65">
        <v>0</v>
      </c>
      <c r="I271" s="65">
        <v>0</v>
      </c>
      <c r="J271" s="65">
        <v>0</v>
      </c>
      <c r="K271" s="65">
        <v>0</v>
      </c>
      <c r="L271" s="65">
        <v>0</v>
      </c>
      <c r="M271" s="65">
        <v>0</v>
      </c>
      <c r="N271" s="65"/>
      <c r="O271" s="65"/>
      <c r="P271" s="65"/>
    </row>
    <row r="272" spans="1:16" ht="14.25" hidden="1" x14ac:dyDescent="0.2">
      <c r="A272" s="52"/>
      <c r="B272" s="64">
        <v>8199900101</v>
      </c>
      <c r="C272" s="54"/>
      <c r="D272" s="20" t="s">
        <v>612</v>
      </c>
      <c r="E272" s="65">
        <v>0</v>
      </c>
      <c r="F272" s="65">
        <v>0</v>
      </c>
      <c r="G272" s="65">
        <v>0</v>
      </c>
      <c r="H272" s="65">
        <v>0</v>
      </c>
      <c r="I272" s="65">
        <v>0</v>
      </c>
      <c r="J272" s="65">
        <v>0</v>
      </c>
      <c r="K272" s="65">
        <v>0</v>
      </c>
      <c r="L272" s="65">
        <v>0</v>
      </c>
      <c r="M272" s="65">
        <v>0</v>
      </c>
      <c r="N272" s="65"/>
      <c r="O272" s="65"/>
      <c r="P272" s="65"/>
    </row>
    <row r="273" spans="1:16" ht="14.25" hidden="1" x14ac:dyDescent="0.2">
      <c r="A273" s="52"/>
      <c r="B273" s="64">
        <v>8179900999</v>
      </c>
      <c r="C273" s="54"/>
      <c r="D273" s="20" t="s">
        <v>613</v>
      </c>
      <c r="E273" s="65">
        <v>0</v>
      </c>
      <c r="F273" s="65">
        <v>0</v>
      </c>
      <c r="G273" s="65">
        <v>0</v>
      </c>
      <c r="H273" s="65">
        <v>0</v>
      </c>
      <c r="I273" s="65">
        <v>0</v>
      </c>
      <c r="J273" s="65">
        <v>0</v>
      </c>
      <c r="K273" s="65">
        <v>0</v>
      </c>
      <c r="L273" s="65">
        <v>0</v>
      </c>
      <c r="M273" s="65">
        <v>0</v>
      </c>
      <c r="N273" s="65"/>
      <c r="O273" s="65"/>
      <c r="P273" s="65"/>
    </row>
    <row r="274" spans="1:16" ht="14.25" x14ac:dyDescent="0.2">
      <c r="A274" s="76" t="s">
        <v>463</v>
      </c>
      <c r="B274" s="53">
        <v>1</v>
      </c>
      <c r="C274" s="54" t="s">
        <v>188</v>
      </c>
      <c r="D274" s="20"/>
      <c r="E274" s="77">
        <f t="shared" ref="E274:M274" si="6">SUM(E201:E273)</f>
        <v>-164681.94000000003</v>
      </c>
      <c r="F274" s="77">
        <f t="shared" si="6"/>
        <v>-190755.77</v>
      </c>
      <c r="G274" s="77">
        <f t="shared" si="6"/>
        <v>-217276.84000000003</v>
      </c>
      <c r="H274" s="77">
        <f t="shared" si="6"/>
        <v>-211857.41</v>
      </c>
      <c r="I274" s="77">
        <f t="shared" si="6"/>
        <v>-205601.61999999997</v>
      </c>
      <c r="J274" s="77">
        <f t="shared" si="6"/>
        <v>-206275.92000000004</v>
      </c>
      <c r="K274" s="77">
        <f t="shared" si="6"/>
        <v>-466335.6999999999</v>
      </c>
      <c r="L274" s="77">
        <f t="shared" si="6"/>
        <v>-494232.77000000014</v>
      </c>
      <c r="M274" s="77">
        <f t="shared" si="6"/>
        <v>-603988.53999999992</v>
      </c>
      <c r="N274" s="77"/>
      <c r="O274" s="77"/>
      <c r="P274" s="77"/>
    </row>
    <row r="275" spans="1:16" ht="14.25" x14ac:dyDescent="0.2">
      <c r="A275" s="76"/>
      <c r="B275" s="53"/>
      <c r="C275" s="54"/>
      <c r="D275" s="20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</row>
    <row r="276" spans="1:16" ht="14.25" x14ac:dyDescent="0.2">
      <c r="A276" s="76"/>
      <c r="B276" s="53"/>
      <c r="C276" s="54" t="s">
        <v>188</v>
      </c>
      <c r="D276" s="81" t="s">
        <v>614</v>
      </c>
      <c r="E276" s="78">
        <f t="shared" ref="E276:M276" si="7">+E274+E199+E163+E119</f>
        <v>1697635.45</v>
      </c>
      <c r="F276" s="78">
        <f t="shared" si="7"/>
        <v>1764118.2300000002</v>
      </c>
      <c r="G276" s="78">
        <f t="shared" si="7"/>
        <v>1644427.4000000004</v>
      </c>
      <c r="H276" s="78">
        <f t="shared" si="7"/>
        <v>1802217.0299999993</v>
      </c>
      <c r="I276" s="78">
        <f t="shared" si="7"/>
        <v>1785459.99</v>
      </c>
      <c r="J276" s="78">
        <f t="shared" si="7"/>
        <v>1538939.6100000008</v>
      </c>
      <c r="K276" s="78">
        <f t="shared" si="7"/>
        <v>2209984.3899999987</v>
      </c>
      <c r="L276" s="78">
        <f t="shared" si="7"/>
        <v>2176120.87</v>
      </c>
      <c r="M276" s="78">
        <f t="shared" si="7"/>
        <v>3004025.5500000026</v>
      </c>
      <c r="N276" s="78"/>
      <c r="O276" s="78"/>
      <c r="P276" s="78"/>
    </row>
    <row r="277" spans="1:16" ht="14.25" x14ac:dyDescent="0.2">
      <c r="A277" s="52" t="s">
        <v>615</v>
      </c>
      <c r="B277" s="64"/>
      <c r="C277" s="54"/>
      <c r="D277" s="20"/>
      <c r="E277" s="65"/>
      <c r="F277" s="65"/>
      <c r="G277" s="65"/>
      <c r="H277" s="65"/>
      <c r="I277" s="65"/>
      <c r="J277" s="65"/>
      <c r="K277" s="65"/>
      <c r="L277" s="65"/>
      <c r="M277" s="65">
        <v>0</v>
      </c>
      <c r="N277" s="65"/>
      <c r="O277" s="65"/>
      <c r="P277" s="65"/>
    </row>
    <row r="278" spans="1:16" ht="14.25" hidden="1" x14ac:dyDescent="0.2">
      <c r="A278" s="52"/>
      <c r="B278" s="64">
        <v>8941001003</v>
      </c>
      <c r="C278" s="54"/>
      <c r="D278" s="20" t="s">
        <v>616</v>
      </c>
      <c r="E278" s="65">
        <v>0</v>
      </c>
      <c r="F278" s="65">
        <v>0</v>
      </c>
      <c r="G278" s="65">
        <v>0</v>
      </c>
      <c r="H278" s="65">
        <v>0</v>
      </c>
      <c r="I278" s="65">
        <v>0</v>
      </c>
      <c r="J278" s="65">
        <v>0</v>
      </c>
      <c r="K278" s="65">
        <v>0</v>
      </c>
      <c r="L278" s="65">
        <v>0</v>
      </c>
      <c r="M278" s="65">
        <v>0</v>
      </c>
      <c r="N278" s="65"/>
      <c r="O278" s="65"/>
      <c r="P278" s="65"/>
    </row>
    <row r="279" spans="1:16" ht="14.25" hidden="1" x14ac:dyDescent="0.2">
      <c r="A279" s="52"/>
      <c r="B279" s="64">
        <v>8941001004</v>
      </c>
      <c r="C279" s="54"/>
      <c r="D279" s="20" t="s">
        <v>617</v>
      </c>
      <c r="E279" s="65">
        <v>0</v>
      </c>
      <c r="F279" s="65">
        <v>0</v>
      </c>
      <c r="G279" s="65">
        <v>0</v>
      </c>
      <c r="H279" s="65">
        <v>0</v>
      </c>
      <c r="I279" s="65">
        <v>0</v>
      </c>
      <c r="J279" s="65">
        <v>0</v>
      </c>
      <c r="K279" s="65">
        <v>0</v>
      </c>
      <c r="L279" s="65">
        <v>0</v>
      </c>
      <c r="M279" s="65">
        <v>0</v>
      </c>
      <c r="N279" s="65"/>
      <c r="O279" s="65"/>
      <c r="P279" s="65"/>
    </row>
    <row r="280" spans="1:16" ht="14.25" x14ac:dyDescent="0.2">
      <c r="A280" s="52"/>
      <c r="B280" s="64"/>
      <c r="C280" s="54"/>
      <c r="D280" s="20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</row>
    <row r="281" spans="1:16" ht="15" thickBot="1" x14ac:dyDescent="0.25">
      <c r="A281" s="52" t="s">
        <v>188</v>
      </c>
      <c r="B281" s="64"/>
      <c r="C281" s="54" t="s">
        <v>188</v>
      </c>
      <c r="D281" s="81" t="s">
        <v>618</v>
      </c>
      <c r="E281" s="90">
        <f t="shared" ref="E281:M281" si="8">E276+E278+E279</f>
        <v>1697635.45</v>
      </c>
      <c r="F281" s="90">
        <f t="shared" si="8"/>
        <v>1764118.2300000002</v>
      </c>
      <c r="G281" s="90">
        <f t="shared" si="8"/>
        <v>1644427.4000000004</v>
      </c>
      <c r="H281" s="90">
        <f t="shared" si="8"/>
        <v>1802217.0299999993</v>
      </c>
      <c r="I281" s="90">
        <f t="shared" si="8"/>
        <v>1785459.99</v>
      </c>
      <c r="J281" s="90">
        <f t="shared" si="8"/>
        <v>1538939.6100000008</v>
      </c>
      <c r="K281" s="90">
        <f t="shared" si="8"/>
        <v>2209984.3899999987</v>
      </c>
      <c r="L281" s="90">
        <f t="shared" si="8"/>
        <v>2176120.87</v>
      </c>
      <c r="M281" s="90">
        <f t="shared" si="8"/>
        <v>3004025.5500000026</v>
      </c>
      <c r="N281" s="90"/>
      <c r="O281" s="90"/>
      <c r="P281" s="90"/>
    </row>
    <row r="282" spans="1:16" ht="15" thickTop="1" x14ac:dyDescent="0.2">
      <c r="A282" s="52"/>
      <c r="B282" s="64"/>
      <c r="C282" s="54"/>
      <c r="D282" s="81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</row>
    <row r="283" spans="1:16" ht="15" thickBot="1" x14ac:dyDescent="0.25">
      <c r="A283" s="52"/>
      <c r="B283" s="64">
        <v>9091715001</v>
      </c>
      <c r="C283" s="54"/>
      <c r="D283" s="81" t="s">
        <v>619</v>
      </c>
      <c r="E283" s="91">
        <v>3486526</v>
      </c>
      <c r="F283" s="91">
        <v>4479484</v>
      </c>
      <c r="G283" s="91">
        <v>4479484</v>
      </c>
      <c r="H283" s="91">
        <v>4479484</v>
      </c>
      <c r="I283" s="91">
        <v>4479484</v>
      </c>
      <c r="J283" s="91">
        <v>4479484</v>
      </c>
      <c r="K283" s="91">
        <v>4479484</v>
      </c>
      <c r="L283" s="91">
        <v>4479484</v>
      </c>
      <c r="M283" s="91">
        <v>4479484</v>
      </c>
      <c r="N283" s="91"/>
      <c r="O283" s="91"/>
      <c r="P283" s="91"/>
    </row>
    <row r="284" spans="1:16" ht="15" thickTop="1" x14ac:dyDescent="0.2">
      <c r="A284" s="52"/>
      <c r="B284" s="93"/>
      <c r="C284" s="54"/>
      <c r="D284" s="67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</row>
    <row r="285" spans="1:16" ht="15" thickBot="1" x14ac:dyDescent="0.25">
      <c r="A285" s="52"/>
      <c r="B285" s="93"/>
      <c r="C285" s="54" t="s">
        <v>188</v>
      </c>
      <c r="D285" s="81" t="s">
        <v>620</v>
      </c>
      <c r="E285" s="94">
        <f t="shared" ref="E285:M285" si="9">IFERROR(+E281/E283,0)</f>
        <v>0.48691317661190536</v>
      </c>
      <c r="F285" s="94">
        <f t="shared" si="9"/>
        <v>0.39382175045161455</v>
      </c>
      <c r="G285" s="94">
        <f t="shared" si="9"/>
        <v>0.36710196978044801</v>
      </c>
      <c r="H285" s="94">
        <f t="shared" si="9"/>
        <v>0.40232692649421214</v>
      </c>
      <c r="I285" s="94">
        <f t="shared" si="9"/>
        <v>0.39858608491513753</v>
      </c>
      <c r="J285" s="94">
        <f t="shared" si="9"/>
        <v>0.34355287573300869</v>
      </c>
      <c r="K285" s="94">
        <f t="shared" si="9"/>
        <v>0.49335691119780734</v>
      </c>
      <c r="L285" s="94">
        <f t="shared" si="9"/>
        <v>0.4857972190546947</v>
      </c>
      <c r="M285" s="94">
        <f t="shared" si="9"/>
        <v>0.67061865830975231</v>
      </c>
      <c r="N285" s="94"/>
      <c r="O285" s="94"/>
      <c r="P285" s="94"/>
    </row>
    <row r="286" spans="1:16" ht="15" thickTop="1" x14ac:dyDescent="0.2">
      <c r="A286" s="52"/>
      <c r="B286" s="93"/>
      <c r="C286" s="54"/>
      <c r="D286" s="9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</row>
    <row r="287" spans="1:16" ht="14.25" x14ac:dyDescent="0.2">
      <c r="A287" s="88" t="s">
        <v>363</v>
      </c>
      <c r="B287" s="53">
        <v>1</v>
      </c>
      <c r="C287" s="54" t="s">
        <v>188</v>
      </c>
      <c r="D287" s="81" t="s">
        <v>621</v>
      </c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</row>
    <row r="288" spans="1:16" ht="14.25" hidden="1" x14ac:dyDescent="0.2">
      <c r="A288" s="52"/>
      <c r="B288" s="64">
        <v>6183000101</v>
      </c>
      <c r="C288" s="54"/>
      <c r="D288" s="20" t="s">
        <v>622</v>
      </c>
      <c r="E288" s="65">
        <v>0</v>
      </c>
      <c r="F288" s="65">
        <v>0</v>
      </c>
      <c r="G288" s="65">
        <v>0</v>
      </c>
      <c r="H288" s="65">
        <v>0</v>
      </c>
      <c r="I288" s="65">
        <v>0</v>
      </c>
      <c r="J288" s="65">
        <v>0</v>
      </c>
      <c r="K288" s="65">
        <v>0</v>
      </c>
      <c r="L288" s="65">
        <v>0</v>
      </c>
      <c r="M288" s="65">
        <v>0</v>
      </c>
      <c r="N288" s="65"/>
      <c r="O288" s="65"/>
      <c r="P288" s="65"/>
    </row>
    <row r="289" spans="1:16" ht="14.25" hidden="1" x14ac:dyDescent="0.2">
      <c r="A289" s="52"/>
      <c r="B289" s="64">
        <v>6183000102</v>
      </c>
      <c r="C289" s="54"/>
      <c r="D289" s="20" t="s">
        <v>104</v>
      </c>
      <c r="E289" s="65">
        <v>0</v>
      </c>
      <c r="F289" s="65">
        <v>0</v>
      </c>
      <c r="G289" s="65">
        <v>0</v>
      </c>
      <c r="H289" s="65">
        <v>0</v>
      </c>
      <c r="I289" s="65">
        <v>0</v>
      </c>
      <c r="J289" s="65">
        <v>0</v>
      </c>
      <c r="K289" s="65">
        <v>0</v>
      </c>
      <c r="L289" s="65">
        <v>0</v>
      </c>
      <c r="M289" s="65">
        <v>0</v>
      </c>
      <c r="N289" s="65"/>
      <c r="O289" s="65"/>
      <c r="P289" s="65"/>
    </row>
    <row r="290" spans="1:16" ht="14.25" hidden="1" x14ac:dyDescent="0.2">
      <c r="A290" s="52"/>
      <c r="B290" s="64">
        <v>6183000103</v>
      </c>
      <c r="C290" s="54"/>
      <c r="D290" s="20" t="s">
        <v>390</v>
      </c>
      <c r="E290" s="65">
        <v>0</v>
      </c>
      <c r="F290" s="65">
        <v>0</v>
      </c>
      <c r="G290" s="65">
        <v>0</v>
      </c>
      <c r="H290" s="65">
        <v>0</v>
      </c>
      <c r="I290" s="65">
        <v>0</v>
      </c>
      <c r="J290" s="65">
        <v>0</v>
      </c>
      <c r="K290" s="65">
        <v>0</v>
      </c>
      <c r="L290" s="65">
        <v>0</v>
      </c>
      <c r="M290" s="65">
        <v>0</v>
      </c>
      <c r="N290" s="65"/>
      <c r="O290" s="65"/>
      <c r="P290" s="65"/>
    </row>
    <row r="291" spans="1:16" ht="14.25" hidden="1" x14ac:dyDescent="0.2">
      <c r="A291" s="52"/>
      <c r="B291" s="64">
        <v>6183000104</v>
      </c>
      <c r="C291" s="54"/>
      <c r="D291" s="20" t="s">
        <v>623</v>
      </c>
      <c r="E291" s="65">
        <v>0</v>
      </c>
      <c r="F291" s="65">
        <v>0</v>
      </c>
      <c r="G291" s="65">
        <v>0</v>
      </c>
      <c r="H291" s="65">
        <v>0</v>
      </c>
      <c r="I291" s="65">
        <v>0</v>
      </c>
      <c r="J291" s="65">
        <v>0</v>
      </c>
      <c r="K291" s="65">
        <v>0</v>
      </c>
      <c r="L291" s="65">
        <v>0</v>
      </c>
      <c r="M291" s="65">
        <v>0</v>
      </c>
      <c r="N291" s="65"/>
      <c r="O291" s="65"/>
      <c r="P291" s="65"/>
    </row>
    <row r="292" spans="1:16" ht="14.25" hidden="1" x14ac:dyDescent="0.2">
      <c r="A292" s="52"/>
      <c r="B292" s="64">
        <v>6183000105</v>
      </c>
      <c r="C292" s="54"/>
      <c r="D292" s="20" t="s">
        <v>624</v>
      </c>
      <c r="E292" s="65">
        <v>0</v>
      </c>
      <c r="F292" s="65">
        <v>0</v>
      </c>
      <c r="G292" s="65">
        <v>0</v>
      </c>
      <c r="H292" s="65">
        <v>0</v>
      </c>
      <c r="I292" s="65">
        <v>0</v>
      </c>
      <c r="J292" s="65">
        <v>0</v>
      </c>
      <c r="K292" s="65">
        <v>0</v>
      </c>
      <c r="L292" s="65">
        <v>0</v>
      </c>
      <c r="M292" s="65">
        <v>0</v>
      </c>
      <c r="N292" s="65"/>
      <c r="O292" s="65"/>
      <c r="P292" s="65"/>
    </row>
    <row r="293" spans="1:16" ht="14.25" hidden="1" x14ac:dyDescent="0.2">
      <c r="A293" s="52"/>
      <c r="B293" s="64">
        <v>6183000106</v>
      </c>
      <c r="C293" s="54"/>
      <c r="D293" s="20" t="s">
        <v>625</v>
      </c>
      <c r="E293" s="65">
        <v>0</v>
      </c>
      <c r="F293" s="65">
        <v>0</v>
      </c>
      <c r="G293" s="65">
        <v>0</v>
      </c>
      <c r="H293" s="65">
        <v>0</v>
      </c>
      <c r="I293" s="65">
        <v>0</v>
      </c>
      <c r="J293" s="65">
        <v>0</v>
      </c>
      <c r="K293" s="65">
        <v>0</v>
      </c>
      <c r="L293" s="65">
        <v>0</v>
      </c>
      <c r="M293" s="65">
        <v>0</v>
      </c>
      <c r="N293" s="65"/>
      <c r="O293" s="65"/>
      <c r="P293" s="65"/>
    </row>
    <row r="294" spans="1:16" ht="14.25" hidden="1" x14ac:dyDescent="0.2">
      <c r="A294" s="52"/>
      <c r="B294" s="64">
        <v>6183000107</v>
      </c>
      <c r="C294" s="54"/>
      <c r="D294" s="20" t="s">
        <v>469</v>
      </c>
      <c r="E294" s="65">
        <v>0</v>
      </c>
      <c r="F294" s="65">
        <v>0</v>
      </c>
      <c r="G294" s="65">
        <v>0</v>
      </c>
      <c r="H294" s="65">
        <v>0</v>
      </c>
      <c r="I294" s="65">
        <v>0</v>
      </c>
      <c r="J294" s="65">
        <v>0</v>
      </c>
      <c r="K294" s="65">
        <v>0</v>
      </c>
      <c r="L294" s="65">
        <v>0</v>
      </c>
      <c r="M294" s="65">
        <v>0</v>
      </c>
      <c r="N294" s="65"/>
      <c r="O294" s="65"/>
      <c r="P294" s="65"/>
    </row>
    <row r="295" spans="1:16" ht="14.25" hidden="1" x14ac:dyDescent="0.2">
      <c r="A295" s="52"/>
      <c r="B295" s="64">
        <v>6183000108</v>
      </c>
      <c r="C295" s="54"/>
      <c r="D295" s="20" t="s">
        <v>626</v>
      </c>
      <c r="E295" s="65">
        <v>0</v>
      </c>
      <c r="F295" s="65">
        <v>0</v>
      </c>
      <c r="G295" s="65">
        <v>0</v>
      </c>
      <c r="H295" s="65">
        <v>0</v>
      </c>
      <c r="I295" s="65">
        <v>0</v>
      </c>
      <c r="J295" s="65">
        <v>0</v>
      </c>
      <c r="K295" s="65">
        <v>0</v>
      </c>
      <c r="L295" s="65">
        <v>0</v>
      </c>
      <c r="M295" s="65">
        <v>0</v>
      </c>
      <c r="N295" s="65"/>
      <c r="O295" s="65"/>
      <c r="P295" s="65"/>
    </row>
    <row r="296" spans="1:16" ht="14.25" hidden="1" x14ac:dyDescent="0.2">
      <c r="A296" s="52"/>
      <c r="B296" s="64">
        <v>6183000109</v>
      </c>
      <c r="C296" s="54"/>
      <c r="D296" s="20" t="s">
        <v>489</v>
      </c>
      <c r="E296" s="65">
        <v>0</v>
      </c>
      <c r="F296" s="65">
        <v>0</v>
      </c>
      <c r="G296" s="65">
        <v>0</v>
      </c>
      <c r="H296" s="65">
        <v>0</v>
      </c>
      <c r="I296" s="65">
        <v>0</v>
      </c>
      <c r="J296" s="65">
        <v>0</v>
      </c>
      <c r="K296" s="65">
        <v>0</v>
      </c>
      <c r="L296" s="65">
        <v>0</v>
      </c>
      <c r="M296" s="65">
        <v>0</v>
      </c>
      <c r="N296" s="65"/>
      <c r="O296" s="65"/>
      <c r="P296" s="65"/>
    </row>
    <row r="297" spans="1:16" ht="14.25" hidden="1" x14ac:dyDescent="0.2">
      <c r="A297" s="52"/>
      <c r="B297" s="64">
        <v>6183000145</v>
      </c>
      <c r="C297" s="54"/>
      <c r="D297" s="20" t="s">
        <v>627</v>
      </c>
      <c r="E297" s="65">
        <v>0</v>
      </c>
      <c r="F297" s="65">
        <v>0</v>
      </c>
      <c r="G297" s="65">
        <v>0</v>
      </c>
      <c r="H297" s="65">
        <v>0</v>
      </c>
      <c r="I297" s="65">
        <v>0</v>
      </c>
      <c r="J297" s="65">
        <v>0</v>
      </c>
      <c r="K297" s="65">
        <v>0</v>
      </c>
      <c r="L297" s="65">
        <v>0</v>
      </c>
      <c r="M297" s="65">
        <v>0</v>
      </c>
      <c r="N297" s="65"/>
      <c r="O297" s="65"/>
      <c r="P297" s="65"/>
    </row>
    <row r="298" spans="1:16" ht="14.25" hidden="1" x14ac:dyDescent="0.2">
      <c r="A298" s="52"/>
      <c r="B298" s="64">
        <v>6183000110</v>
      </c>
      <c r="C298" s="54"/>
      <c r="D298" s="20" t="s">
        <v>148</v>
      </c>
      <c r="E298" s="65">
        <v>0</v>
      </c>
      <c r="F298" s="65">
        <v>0</v>
      </c>
      <c r="G298" s="65">
        <v>0</v>
      </c>
      <c r="H298" s="65">
        <v>0</v>
      </c>
      <c r="I298" s="65">
        <v>0</v>
      </c>
      <c r="J298" s="65">
        <v>0</v>
      </c>
      <c r="K298" s="65">
        <v>0</v>
      </c>
      <c r="L298" s="65">
        <v>0</v>
      </c>
      <c r="M298" s="65">
        <v>0</v>
      </c>
      <c r="N298" s="65"/>
      <c r="O298" s="65"/>
      <c r="P298" s="65"/>
    </row>
    <row r="299" spans="1:16" ht="14.25" hidden="1" x14ac:dyDescent="0.2">
      <c r="A299" s="52"/>
      <c r="B299" s="64">
        <v>6183000111</v>
      </c>
      <c r="C299" s="54"/>
      <c r="D299" s="20" t="s">
        <v>628</v>
      </c>
      <c r="E299" s="65">
        <v>0</v>
      </c>
      <c r="F299" s="65">
        <v>0</v>
      </c>
      <c r="G299" s="65">
        <v>0</v>
      </c>
      <c r="H299" s="65">
        <v>0</v>
      </c>
      <c r="I299" s="65">
        <v>0</v>
      </c>
      <c r="J299" s="65">
        <v>0</v>
      </c>
      <c r="K299" s="65">
        <v>0</v>
      </c>
      <c r="L299" s="65">
        <v>0</v>
      </c>
      <c r="M299" s="65">
        <v>0</v>
      </c>
      <c r="N299" s="65"/>
      <c r="O299" s="65"/>
      <c r="P299" s="65"/>
    </row>
    <row r="300" spans="1:16" ht="14.25" hidden="1" x14ac:dyDescent="0.2">
      <c r="A300" s="52"/>
      <c r="B300" s="64">
        <v>6183000112</v>
      </c>
      <c r="C300" s="54"/>
      <c r="D300" s="20" t="s">
        <v>629</v>
      </c>
      <c r="E300" s="65">
        <v>0</v>
      </c>
      <c r="F300" s="65">
        <v>0</v>
      </c>
      <c r="G300" s="65">
        <v>0</v>
      </c>
      <c r="H300" s="65">
        <v>0</v>
      </c>
      <c r="I300" s="65">
        <v>0</v>
      </c>
      <c r="J300" s="65">
        <v>0</v>
      </c>
      <c r="K300" s="65">
        <v>0</v>
      </c>
      <c r="L300" s="65">
        <v>0</v>
      </c>
      <c r="M300" s="65">
        <v>0</v>
      </c>
      <c r="N300" s="65"/>
      <c r="O300" s="65"/>
      <c r="P300" s="65"/>
    </row>
    <row r="301" spans="1:16" ht="14.25" x14ac:dyDescent="0.2">
      <c r="A301" s="52"/>
      <c r="B301" s="64">
        <v>6183000113</v>
      </c>
      <c r="C301" s="54"/>
      <c r="D301" s="20" t="s">
        <v>630</v>
      </c>
      <c r="E301" s="65">
        <v>0</v>
      </c>
      <c r="F301" s="65">
        <v>387.5</v>
      </c>
      <c r="G301" s="65">
        <v>-387.5</v>
      </c>
      <c r="H301" s="65">
        <v>0</v>
      </c>
      <c r="I301" s="65">
        <v>0</v>
      </c>
      <c r="J301" s="65">
        <v>0</v>
      </c>
      <c r="K301" s="65">
        <v>863.26</v>
      </c>
      <c r="L301" s="65">
        <v>-863.26</v>
      </c>
      <c r="M301" s="65">
        <v>0</v>
      </c>
      <c r="N301" s="65"/>
      <c r="O301" s="65"/>
      <c r="P301" s="65"/>
    </row>
    <row r="302" spans="1:16" ht="14.25" x14ac:dyDescent="0.2">
      <c r="A302" s="52"/>
      <c r="B302" s="64">
        <v>6183000125</v>
      </c>
      <c r="C302" s="54"/>
      <c r="D302" s="20" t="s">
        <v>631</v>
      </c>
      <c r="E302" s="65">
        <v>4833.3300000000017</v>
      </c>
      <c r="F302" s="65">
        <v>-12566.669999999998</v>
      </c>
      <c r="G302" s="65">
        <v>-12566.670000000006</v>
      </c>
      <c r="H302" s="65">
        <v>4833.3300000000017</v>
      </c>
      <c r="I302" s="65">
        <v>4833.3300000000017</v>
      </c>
      <c r="J302" s="65">
        <v>-18366.670000000002</v>
      </c>
      <c r="K302" s="65">
        <v>4833.3299999999981</v>
      </c>
      <c r="L302" s="65">
        <v>4833.3300000000017</v>
      </c>
      <c r="M302" s="65">
        <v>4833.3400000000038</v>
      </c>
      <c r="N302" s="65"/>
      <c r="O302" s="65"/>
      <c r="P302" s="65"/>
    </row>
    <row r="303" spans="1:16" ht="14.25" x14ac:dyDescent="0.2">
      <c r="A303" s="52"/>
      <c r="B303" s="64">
        <v>6183000126</v>
      </c>
      <c r="C303" s="54"/>
      <c r="D303" s="20" t="s">
        <v>632</v>
      </c>
      <c r="E303" s="65">
        <v>2666.6699999999983</v>
      </c>
      <c r="F303" s="65">
        <v>2666.6699999999983</v>
      </c>
      <c r="G303" s="65">
        <v>2666.6700000000055</v>
      </c>
      <c r="H303" s="65">
        <v>2666.6699999999983</v>
      </c>
      <c r="I303" s="65">
        <v>-29333.33</v>
      </c>
      <c r="J303" s="65">
        <v>2666.6700000000019</v>
      </c>
      <c r="K303" s="65">
        <v>-5933.3299999999981</v>
      </c>
      <c r="L303" s="65">
        <v>2666.6699999999983</v>
      </c>
      <c r="M303" s="65">
        <v>-733.34000000000015</v>
      </c>
      <c r="N303" s="65"/>
      <c r="O303" s="65"/>
      <c r="P303" s="65"/>
    </row>
    <row r="304" spans="1:16" ht="14.25" hidden="1" x14ac:dyDescent="0.2">
      <c r="A304" s="52"/>
      <c r="B304" s="64">
        <v>6183000127</v>
      </c>
      <c r="C304" s="54"/>
      <c r="D304" s="20" t="s">
        <v>633</v>
      </c>
      <c r="E304" s="65">
        <v>0</v>
      </c>
      <c r="F304" s="65">
        <v>0</v>
      </c>
      <c r="G304" s="65">
        <v>0</v>
      </c>
      <c r="H304" s="65">
        <v>0</v>
      </c>
      <c r="I304" s="65">
        <v>0</v>
      </c>
      <c r="J304" s="65">
        <v>0</v>
      </c>
      <c r="K304" s="65">
        <v>0</v>
      </c>
      <c r="L304" s="65">
        <v>0</v>
      </c>
      <c r="M304" s="65">
        <v>0</v>
      </c>
      <c r="N304" s="65"/>
      <c r="O304" s="65"/>
      <c r="P304" s="65"/>
    </row>
    <row r="305" spans="1:16" ht="14.25" hidden="1" x14ac:dyDescent="0.2">
      <c r="A305" s="52"/>
      <c r="B305" s="64">
        <v>6183000128</v>
      </c>
      <c r="C305" s="54"/>
      <c r="D305" s="20" t="s">
        <v>634</v>
      </c>
      <c r="E305" s="65">
        <v>0</v>
      </c>
      <c r="F305" s="65">
        <v>0</v>
      </c>
      <c r="G305" s="65">
        <v>0</v>
      </c>
      <c r="H305" s="65">
        <v>0</v>
      </c>
      <c r="I305" s="65">
        <v>0</v>
      </c>
      <c r="J305" s="65">
        <v>0</v>
      </c>
      <c r="K305" s="65">
        <v>0</v>
      </c>
      <c r="L305" s="65">
        <v>0</v>
      </c>
      <c r="M305" s="65">
        <v>0</v>
      </c>
      <c r="N305" s="65"/>
      <c r="O305" s="65"/>
      <c r="P305" s="65"/>
    </row>
    <row r="306" spans="1:16" ht="14.25" hidden="1" x14ac:dyDescent="0.2">
      <c r="A306" s="52"/>
      <c r="B306" s="64">
        <v>6183000129</v>
      </c>
      <c r="C306" s="54"/>
      <c r="D306" s="20" t="s">
        <v>635</v>
      </c>
      <c r="E306" s="65">
        <v>0</v>
      </c>
      <c r="F306" s="65">
        <v>0</v>
      </c>
      <c r="G306" s="65">
        <v>0</v>
      </c>
      <c r="H306" s="65">
        <v>0</v>
      </c>
      <c r="I306" s="65">
        <v>0</v>
      </c>
      <c r="J306" s="65">
        <v>0</v>
      </c>
      <c r="K306" s="65">
        <v>0</v>
      </c>
      <c r="L306" s="65">
        <v>0</v>
      </c>
      <c r="M306" s="65">
        <v>0</v>
      </c>
      <c r="N306" s="65"/>
      <c r="O306" s="65"/>
      <c r="P306" s="65"/>
    </row>
    <row r="307" spans="1:16" ht="14.25" hidden="1" x14ac:dyDescent="0.2">
      <c r="A307" s="52"/>
      <c r="B307" s="64">
        <v>6183000130</v>
      </c>
      <c r="C307" s="54"/>
      <c r="D307" s="20" t="s">
        <v>636</v>
      </c>
      <c r="E307" s="65">
        <v>0</v>
      </c>
      <c r="F307" s="65">
        <v>0</v>
      </c>
      <c r="G307" s="65">
        <v>0</v>
      </c>
      <c r="H307" s="65">
        <v>0</v>
      </c>
      <c r="I307" s="65">
        <v>0</v>
      </c>
      <c r="J307" s="65">
        <v>0</v>
      </c>
      <c r="K307" s="65">
        <v>0</v>
      </c>
      <c r="L307" s="65">
        <v>0</v>
      </c>
      <c r="M307" s="65">
        <v>0</v>
      </c>
      <c r="N307" s="65"/>
      <c r="O307" s="65"/>
      <c r="P307" s="65"/>
    </row>
    <row r="308" spans="1:16" ht="14.25" hidden="1" x14ac:dyDescent="0.2">
      <c r="A308" s="52"/>
      <c r="B308" s="64">
        <v>6183000131</v>
      </c>
      <c r="C308" s="54"/>
      <c r="D308" s="20" t="s">
        <v>637</v>
      </c>
      <c r="E308" s="65">
        <v>0</v>
      </c>
      <c r="F308" s="65">
        <v>0</v>
      </c>
      <c r="G308" s="65">
        <v>0</v>
      </c>
      <c r="H308" s="65">
        <v>0</v>
      </c>
      <c r="I308" s="65">
        <v>0</v>
      </c>
      <c r="J308" s="65">
        <v>0</v>
      </c>
      <c r="K308" s="65">
        <v>0</v>
      </c>
      <c r="L308" s="65">
        <v>0</v>
      </c>
      <c r="M308" s="65">
        <v>0</v>
      </c>
      <c r="N308" s="65"/>
      <c r="O308" s="65"/>
      <c r="P308" s="65"/>
    </row>
    <row r="309" spans="1:16" ht="14.25" hidden="1" x14ac:dyDescent="0.2">
      <c r="A309" s="52"/>
      <c r="B309" s="64">
        <v>6183000132</v>
      </c>
      <c r="C309" s="54"/>
      <c r="D309" s="20" t="s">
        <v>638</v>
      </c>
      <c r="E309" s="65">
        <v>0</v>
      </c>
      <c r="F309" s="65">
        <v>0</v>
      </c>
      <c r="G309" s="65">
        <v>0</v>
      </c>
      <c r="H309" s="65">
        <v>0</v>
      </c>
      <c r="I309" s="65">
        <v>0</v>
      </c>
      <c r="J309" s="65">
        <v>0</v>
      </c>
      <c r="K309" s="65">
        <v>0</v>
      </c>
      <c r="L309" s="65">
        <v>0</v>
      </c>
      <c r="M309" s="65">
        <v>0</v>
      </c>
      <c r="N309" s="65"/>
      <c r="O309" s="65"/>
      <c r="P309" s="65"/>
    </row>
    <row r="310" spans="1:16" ht="14.25" hidden="1" x14ac:dyDescent="0.2">
      <c r="A310" s="52"/>
      <c r="B310" s="64">
        <v>6183000133</v>
      </c>
      <c r="C310" s="54"/>
      <c r="D310" s="20" t="s">
        <v>639</v>
      </c>
      <c r="E310" s="65">
        <v>0</v>
      </c>
      <c r="F310" s="65">
        <v>0</v>
      </c>
      <c r="G310" s="65">
        <v>0</v>
      </c>
      <c r="H310" s="65">
        <v>0</v>
      </c>
      <c r="I310" s="65">
        <v>0</v>
      </c>
      <c r="J310" s="65">
        <v>0</v>
      </c>
      <c r="K310" s="65">
        <v>0</v>
      </c>
      <c r="L310" s="65">
        <v>0</v>
      </c>
      <c r="M310" s="65">
        <v>0</v>
      </c>
      <c r="N310" s="65"/>
      <c r="O310" s="65"/>
      <c r="P310" s="65"/>
    </row>
    <row r="311" spans="1:16" ht="14.25" hidden="1" x14ac:dyDescent="0.2">
      <c r="A311" s="52"/>
      <c r="B311" s="64">
        <v>6183000134</v>
      </c>
      <c r="C311" s="54"/>
      <c r="D311" s="20" t="s">
        <v>640</v>
      </c>
      <c r="E311" s="65">
        <v>0</v>
      </c>
      <c r="F311" s="65">
        <v>0</v>
      </c>
      <c r="G311" s="65">
        <v>0</v>
      </c>
      <c r="H311" s="65">
        <v>0</v>
      </c>
      <c r="I311" s="65">
        <v>0</v>
      </c>
      <c r="J311" s="65">
        <v>0</v>
      </c>
      <c r="K311" s="65">
        <v>0</v>
      </c>
      <c r="L311" s="65">
        <v>0</v>
      </c>
      <c r="M311" s="65">
        <v>0</v>
      </c>
      <c r="N311" s="65"/>
      <c r="O311" s="65"/>
      <c r="P311" s="65"/>
    </row>
    <row r="312" spans="1:16" ht="14.25" hidden="1" x14ac:dyDescent="0.2">
      <c r="A312" s="52"/>
      <c r="B312" s="64">
        <v>6183000135</v>
      </c>
      <c r="C312" s="54"/>
      <c r="D312" s="20" t="s">
        <v>641</v>
      </c>
      <c r="E312" s="65">
        <v>0</v>
      </c>
      <c r="F312" s="65">
        <v>0</v>
      </c>
      <c r="G312" s="65">
        <v>0</v>
      </c>
      <c r="H312" s="65">
        <v>0</v>
      </c>
      <c r="I312" s="65">
        <v>0</v>
      </c>
      <c r="J312" s="65">
        <v>0</v>
      </c>
      <c r="K312" s="65">
        <v>0</v>
      </c>
      <c r="L312" s="65">
        <v>0</v>
      </c>
      <c r="M312" s="65">
        <v>0</v>
      </c>
      <c r="N312" s="65"/>
      <c r="O312" s="65"/>
      <c r="P312" s="65"/>
    </row>
    <row r="313" spans="1:16" ht="14.25" hidden="1" x14ac:dyDescent="0.2">
      <c r="A313" s="52"/>
      <c r="B313" s="64">
        <v>6183000114</v>
      </c>
      <c r="C313" s="54"/>
      <c r="D313" s="20" t="s">
        <v>507</v>
      </c>
      <c r="E313" s="65">
        <v>0</v>
      </c>
      <c r="F313" s="65">
        <v>0</v>
      </c>
      <c r="G313" s="65">
        <v>0</v>
      </c>
      <c r="H313" s="65">
        <v>0</v>
      </c>
      <c r="I313" s="65">
        <v>0</v>
      </c>
      <c r="J313" s="65">
        <v>0</v>
      </c>
      <c r="K313" s="65">
        <v>0</v>
      </c>
      <c r="L313" s="65">
        <v>0</v>
      </c>
      <c r="M313" s="65">
        <v>0</v>
      </c>
      <c r="N313" s="65"/>
      <c r="O313" s="65"/>
      <c r="P313" s="65"/>
    </row>
    <row r="314" spans="1:16" ht="14.25" hidden="1" x14ac:dyDescent="0.2">
      <c r="A314" s="52"/>
      <c r="B314" s="64">
        <v>6183000115</v>
      </c>
      <c r="C314" s="54"/>
      <c r="D314" s="20" t="s">
        <v>642</v>
      </c>
      <c r="E314" s="65">
        <v>0</v>
      </c>
      <c r="F314" s="65">
        <v>0</v>
      </c>
      <c r="G314" s="65">
        <v>0</v>
      </c>
      <c r="H314" s="65">
        <v>0</v>
      </c>
      <c r="I314" s="65">
        <v>0</v>
      </c>
      <c r="J314" s="65">
        <v>0</v>
      </c>
      <c r="K314" s="65">
        <v>0</v>
      </c>
      <c r="L314" s="65">
        <v>0</v>
      </c>
      <c r="M314" s="65">
        <v>0</v>
      </c>
      <c r="N314" s="65"/>
      <c r="O314" s="65"/>
      <c r="P314" s="65"/>
    </row>
    <row r="315" spans="1:16" ht="14.25" hidden="1" x14ac:dyDescent="0.2">
      <c r="A315" s="52"/>
      <c r="B315" s="64" t="s">
        <v>643</v>
      </c>
      <c r="C315" s="54"/>
      <c r="D315" s="20" t="s">
        <v>95</v>
      </c>
      <c r="E315" s="65">
        <v>0</v>
      </c>
      <c r="F315" s="65">
        <v>0</v>
      </c>
      <c r="G315" s="65">
        <v>0</v>
      </c>
      <c r="H315" s="65">
        <v>0</v>
      </c>
      <c r="I315" s="65">
        <v>0</v>
      </c>
      <c r="J315" s="65">
        <v>0</v>
      </c>
      <c r="K315" s="65">
        <v>0</v>
      </c>
      <c r="L315" s="65">
        <v>0</v>
      </c>
      <c r="M315" s="65">
        <v>0</v>
      </c>
      <c r="N315" s="65"/>
      <c r="O315" s="65"/>
      <c r="P315" s="65"/>
    </row>
    <row r="316" spans="1:16" ht="14.25" hidden="1" x14ac:dyDescent="0.2">
      <c r="A316" s="52"/>
      <c r="B316" s="64">
        <v>6181500006</v>
      </c>
      <c r="C316" s="69"/>
      <c r="D316" s="20" t="s">
        <v>644</v>
      </c>
      <c r="E316" s="14">
        <v>0</v>
      </c>
      <c r="F316" s="14">
        <v>0</v>
      </c>
      <c r="G316" s="14">
        <v>0</v>
      </c>
      <c r="H316" s="14">
        <v>0</v>
      </c>
      <c r="I316" s="14">
        <v>0</v>
      </c>
      <c r="J316" s="14">
        <v>0</v>
      </c>
      <c r="K316" s="14">
        <v>0</v>
      </c>
      <c r="L316" s="14">
        <v>0</v>
      </c>
      <c r="M316" s="14">
        <v>0</v>
      </c>
      <c r="N316" s="14"/>
      <c r="O316" s="14"/>
      <c r="P316" s="14"/>
    </row>
    <row r="317" spans="1:16" ht="14.25" hidden="1" x14ac:dyDescent="0.2">
      <c r="A317" s="52"/>
      <c r="B317" s="64">
        <v>6183000116</v>
      </c>
      <c r="C317" s="54"/>
      <c r="D317" s="20" t="s">
        <v>645</v>
      </c>
      <c r="E317" s="65">
        <v>0</v>
      </c>
      <c r="F317" s="65">
        <v>0</v>
      </c>
      <c r="G317" s="65">
        <v>0</v>
      </c>
      <c r="H317" s="65">
        <v>0</v>
      </c>
      <c r="I317" s="65">
        <v>0</v>
      </c>
      <c r="J317" s="65">
        <v>0</v>
      </c>
      <c r="K317" s="65">
        <v>0</v>
      </c>
      <c r="L317" s="65">
        <v>0</v>
      </c>
      <c r="M317" s="65">
        <v>0</v>
      </c>
      <c r="N317" s="65"/>
      <c r="O317" s="65"/>
      <c r="P317" s="65"/>
    </row>
    <row r="318" spans="1:16" ht="14.25" hidden="1" x14ac:dyDescent="0.2">
      <c r="A318" s="52"/>
      <c r="B318" s="64">
        <v>6183000117</v>
      </c>
      <c r="C318" s="54"/>
      <c r="D318" s="20" t="s">
        <v>487</v>
      </c>
      <c r="E318" s="65">
        <v>0</v>
      </c>
      <c r="F318" s="65">
        <v>0</v>
      </c>
      <c r="G318" s="65">
        <v>0</v>
      </c>
      <c r="H318" s="65">
        <v>0</v>
      </c>
      <c r="I318" s="65">
        <v>0</v>
      </c>
      <c r="J318" s="65">
        <v>0</v>
      </c>
      <c r="K318" s="65">
        <v>0</v>
      </c>
      <c r="L318" s="65">
        <v>0</v>
      </c>
      <c r="M318" s="65">
        <v>0</v>
      </c>
      <c r="N318" s="65"/>
      <c r="O318" s="65"/>
      <c r="P318" s="65"/>
    </row>
    <row r="319" spans="1:16" ht="14.25" hidden="1" x14ac:dyDescent="0.2">
      <c r="A319" s="52"/>
      <c r="B319" s="64">
        <v>6183000118</v>
      </c>
      <c r="C319" s="54"/>
      <c r="D319" s="20" t="s">
        <v>646</v>
      </c>
      <c r="E319" s="65">
        <v>0</v>
      </c>
      <c r="F319" s="65">
        <v>0</v>
      </c>
      <c r="G319" s="65">
        <v>0</v>
      </c>
      <c r="H319" s="65">
        <v>0</v>
      </c>
      <c r="I319" s="65">
        <v>0</v>
      </c>
      <c r="J319" s="65">
        <v>0</v>
      </c>
      <c r="K319" s="65">
        <v>0</v>
      </c>
      <c r="L319" s="65">
        <v>0</v>
      </c>
      <c r="M319" s="65">
        <v>0</v>
      </c>
      <c r="N319" s="65"/>
      <c r="O319" s="65"/>
      <c r="P319" s="65"/>
    </row>
    <row r="320" spans="1:16" ht="14.25" hidden="1" x14ac:dyDescent="0.2">
      <c r="A320" s="52"/>
      <c r="B320" s="64">
        <v>6183000119</v>
      </c>
      <c r="C320" s="54"/>
      <c r="D320" s="20" t="s">
        <v>647</v>
      </c>
      <c r="E320" s="65">
        <v>0</v>
      </c>
      <c r="F320" s="65">
        <v>0</v>
      </c>
      <c r="G320" s="65">
        <v>0</v>
      </c>
      <c r="H320" s="65">
        <v>0</v>
      </c>
      <c r="I320" s="65">
        <v>0</v>
      </c>
      <c r="J320" s="65">
        <v>0</v>
      </c>
      <c r="K320" s="65">
        <v>0</v>
      </c>
      <c r="L320" s="65">
        <v>0</v>
      </c>
      <c r="M320" s="65">
        <v>0</v>
      </c>
      <c r="N320" s="65"/>
      <c r="O320" s="65"/>
      <c r="P320" s="65"/>
    </row>
    <row r="321" spans="1:16" ht="14.25" hidden="1" x14ac:dyDescent="0.2">
      <c r="A321" s="52"/>
      <c r="B321" s="64">
        <v>6183000120</v>
      </c>
      <c r="C321" s="54"/>
      <c r="D321" s="20" t="s">
        <v>648</v>
      </c>
      <c r="E321" s="65">
        <v>0</v>
      </c>
      <c r="F321" s="65">
        <v>0</v>
      </c>
      <c r="G321" s="65">
        <v>0</v>
      </c>
      <c r="H321" s="65">
        <v>0</v>
      </c>
      <c r="I321" s="65">
        <v>0</v>
      </c>
      <c r="J321" s="65">
        <v>0</v>
      </c>
      <c r="K321" s="65">
        <v>0</v>
      </c>
      <c r="L321" s="65">
        <v>0</v>
      </c>
      <c r="M321" s="65">
        <v>0</v>
      </c>
      <c r="N321" s="65"/>
      <c r="O321" s="65"/>
      <c r="P321" s="65"/>
    </row>
    <row r="322" spans="1:16" ht="14.25" hidden="1" x14ac:dyDescent="0.2">
      <c r="A322" s="52"/>
      <c r="B322" s="64">
        <v>6183000121</v>
      </c>
      <c r="C322" s="54"/>
      <c r="D322" s="20" t="s">
        <v>264</v>
      </c>
      <c r="E322" s="65">
        <v>0</v>
      </c>
      <c r="F322" s="65">
        <v>0</v>
      </c>
      <c r="G322" s="65">
        <v>0</v>
      </c>
      <c r="H322" s="65">
        <v>0</v>
      </c>
      <c r="I322" s="65">
        <v>0</v>
      </c>
      <c r="J322" s="65">
        <v>0</v>
      </c>
      <c r="K322" s="65">
        <v>0</v>
      </c>
      <c r="L322" s="65">
        <v>0</v>
      </c>
      <c r="M322" s="65">
        <v>0</v>
      </c>
      <c r="N322" s="65"/>
      <c r="O322" s="65"/>
      <c r="P322" s="65"/>
    </row>
    <row r="323" spans="1:16" ht="14.25" hidden="1" x14ac:dyDescent="0.2">
      <c r="A323" s="52"/>
      <c r="B323" s="64">
        <v>6183000122</v>
      </c>
      <c r="C323" s="54"/>
      <c r="D323" s="20" t="s">
        <v>471</v>
      </c>
      <c r="E323" s="65">
        <v>0</v>
      </c>
      <c r="F323" s="65">
        <v>0</v>
      </c>
      <c r="G323" s="65">
        <v>0</v>
      </c>
      <c r="H323" s="65">
        <v>0</v>
      </c>
      <c r="I323" s="65">
        <v>0</v>
      </c>
      <c r="J323" s="65">
        <v>0</v>
      </c>
      <c r="K323" s="65">
        <v>0</v>
      </c>
      <c r="L323" s="65">
        <v>0</v>
      </c>
      <c r="M323" s="65">
        <v>0</v>
      </c>
      <c r="N323" s="65"/>
      <c r="O323" s="65"/>
      <c r="P323" s="65"/>
    </row>
    <row r="324" spans="1:16" ht="14.25" hidden="1" x14ac:dyDescent="0.2">
      <c r="A324" s="52"/>
      <c r="B324" s="64">
        <v>6183000123</v>
      </c>
      <c r="C324" s="54"/>
      <c r="D324" s="20" t="s">
        <v>649</v>
      </c>
      <c r="E324" s="65">
        <v>0</v>
      </c>
      <c r="F324" s="65">
        <v>0</v>
      </c>
      <c r="G324" s="65">
        <v>0</v>
      </c>
      <c r="H324" s="65">
        <v>0</v>
      </c>
      <c r="I324" s="65">
        <v>0</v>
      </c>
      <c r="J324" s="65">
        <v>0</v>
      </c>
      <c r="K324" s="65">
        <v>0</v>
      </c>
      <c r="L324" s="65">
        <v>0</v>
      </c>
      <c r="M324" s="65">
        <v>0</v>
      </c>
      <c r="N324" s="65"/>
      <c r="O324" s="65"/>
      <c r="P324" s="65"/>
    </row>
    <row r="325" spans="1:16" ht="14.25" hidden="1" x14ac:dyDescent="0.2">
      <c r="A325" s="52"/>
      <c r="B325" s="64">
        <v>6183000146</v>
      </c>
      <c r="C325" s="54"/>
      <c r="D325" s="20" t="s">
        <v>334</v>
      </c>
      <c r="E325" s="65">
        <v>0</v>
      </c>
      <c r="F325" s="65">
        <v>0</v>
      </c>
      <c r="G325" s="65">
        <v>0</v>
      </c>
      <c r="H325" s="65">
        <v>0</v>
      </c>
      <c r="I325" s="65">
        <v>0</v>
      </c>
      <c r="J325" s="65">
        <v>0</v>
      </c>
      <c r="K325" s="65">
        <v>0</v>
      </c>
      <c r="L325" s="65">
        <v>0</v>
      </c>
      <c r="M325" s="65">
        <v>0</v>
      </c>
      <c r="N325" s="65"/>
      <c r="O325" s="65"/>
      <c r="P325" s="65"/>
    </row>
    <row r="326" spans="1:16" ht="14.25" hidden="1" x14ac:dyDescent="0.2">
      <c r="A326" s="52"/>
      <c r="B326" s="64">
        <v>6183000149</v>
      </c>
      <c r="C326" s="54"/>
      <c r="D326" s="20" t="s">
        <v>650</v>
      </c>
      <c r="E326" s="65">
        <v>0</v>
      </c>
      <c r="F326" s="65">
        <v>0</v>
      </c>
      <c r="G326" s="65">
        <v>0</v>
      </c>
      <c r="H326" s="65">
        <v>0</v>
      </c>
      <c r="I326" s="65">
        <v>0</v>
      </c>
      <c r="J326" s="65">
        <v>0</v>
      </c>
      <c r="K326" s="65">
        <v>0</v>
      </c>
      <c r="L326" s="65">
        <v>0</v>
      </c>
      <c r="M326" s="65">
        <v>0</v>
      </c>
      <c r="N326" s="65"/>
      <c r="O326" s="65"/>
      <c r="P326" s="65"/>
    </row>
    <row r="327" spans="1:16" ht="14.25" hidden="1" x14ac:dyDescent="0.2">
      <c r="A327" s="52"/>
      <c r="B327" s="64" t="s">
        <v>651</v>
      </c>
      <c r="C327" s="54"/>
      <c r="D327" s="20" t="s">
        <v>652</v>
      </c>
      <c r="E327" s="65">
        <v>0</v>
      </c>
      <c r="F327" s="65">
        <v>0</v>
      </c>
      <c r="G327" s="65">
        <v>0</v>
      </c>
      <c r="H327" s="65">
        <v>0</v>
      </c>
      <c r="I327" s="65">
        <v>0</v>
      </c>
      <c r="J327" s="65">
        <v>0</v>
      </c>
      <c r="K327" s="65">
        <v>0</v>
      </c>
      <c r="L327" s="65">
        <v>0</v>
      </c>
      <c r="M327" s="65">
        <v>0</v>
      </c>
      <c r="N327" s="65"/>
      <c r="O327" s="65"/>
      <c r="P327" s="65"/>
    </row>
    <row r="328" spans="1:16" ht="14.25" hidden="1" x14ac:dyDescent="0.2">
      <c r="A328" s="52"/>
      <c r="B328" s="64" t="s">
        <v>653</v>
      </c>
      <c r="C328" s="54"/>
      <c r="D328" s="20" t="s">
        <v>652</v>
      </c>
      <c r="E328" s="65">
        <v>0</v>
      </c>
      <c r="F328" s="65">
        <v>0</v>
      </c>
      <c r="G328" s="65">
        <v>0</v>
      </c>
      <c r="H328" s="65">
        <v>0</v>
      </c>
      <c r="I328" s="65">
        <v>0</v>
      </c>
      <c r="J328" s="65">
        <v>0</v>
      </c>
      <c r="K328" s="65">
        <v>0</v>
      </c>
      <c r="L328" s="65">
        <v>0</v>
      </c>
      <c r="M328" s="65">
        <v>0</v>
      </c>
      <c r="N328" s="65"/>
      <c r="O328" s="65"/>
      <c r="P328" s="65"/>
    </row>
    <row r="329" spans="1:16" ht="14.25" hidden="1" x14ac:dyDescent="0.2">
      <c r="A329" s="52"/>
      <c r="B329" s="64" t="s">
        <v>654</v>
      </c>
      <c r="C329" s="54"/>
      <c r="D329" s="20" t="s">
        <v>652</v>
      </c>
      <c r="E329" s="65">
        <v>0</v>
      </c>
      <c r="F329" s="65">
        <v>0</v>
      </c>
      <c r="G329" s="65">
        <v>0</v>
      </c>
      <c r="H329" s="65">
        <v>0</v>
      </c>
      <c r="I329" s="65">
        <v>0</v>
      </c>
      <c r="J329" s="65">
        <v>0</v>
      </c>
      <c r="K329" s="65">
        <v>0</v>
      </c>
      <c r="L329" s="65">
        <v>0</v>
      </c>
      <c r="M329" s="65">
        <v>0</v>
      </c>
      <c r="N329" s="65"/>
      <c r="O329" s="65"/>
      <c r="P329" s="65"/>
    </row>
    <row r="330" spans="1:16" ht="14.25" hidden="1" x14ac:dyDescent="0.2">
      <c r="A330" s="52"/>
      <c r="B330" s="64" t="s">
        <v>655</v>
      </c>
      <c r="C330" s="54"/>
      <c r="D330" s="20" t="s">
        <v>652</v>
      </c>
      <c r="E330" s="65">
        <v>0</v>
      </c>
      <c r="F330" s="65">
        <v>0</v>
      </c>
      <c r="G330" s="65">
        <v>0</v>
      </c>
      <c r="H330" s="65">
        <v>0</v>
      </c>
      <c r="I330" s="65">
        <v>0</v>
      </c>
      <c r="J330" s="65">
        <v>0</v>
      </c>
      <c r="K330" s="65">
        <v>0</v>
      </c>
      <c r="L330" s="65">
        <v>0</v>
      </c>
      <c r="M330" s="65">
        <v>0</v>
      </c>
      <c r="N330" s="65"/>
      <c r="O330" s="65"/>
      <c r="P330" s="65"/>
    </row>
    <row r="331" spans="1:16" ht="14.25" x14ac:dyDescent="0.2">
      <c r="A331" s="52" t="s">
        <v>463</v>
      </c>
      <c r="B331" s="53">
        <v>1</v>
      </c>
      <c r="C331" s="54" t="s">
        <v>188</v>
      </c>
      <c r="D331" s="71"/>
      <c r="E331" s="77">
        <f t="shared" ref="E331:M331" si="10">SUM(E288:E330)</f>
        <v>7500</v>
      </c>
      <c r="F331" s="77">
        <f t="shared" si="10"/>
        <v>-9512.5</v>
      </c>
      <c r="G331" s="77">
        <f t="shared" si="10"/>
        <v>-10287.5</v>
      </c>
      <c r="H331" s="77">
        <f t="shared" si="10"/>
        <v>7500</v>
      </c>
      <c r="I331" s="77">
        <f t="shared" si="10"/>
        <v>-24500</v>
      </c>
      <c r="J331" s="77">
        <f t="shared" si="10"/>
        <v>-15700</v>
      </c>
      <c r="K331" s="77">
        <f t="shared" si="10"/>
        <v>-236.73999999999978</v>
      </c>
      <c r="L331" s="77">
        <f t="shared" si="10"/>
        <v>6636.74</v>
      </c>
      <c r="M331" s="77">
        <f t="shared" si="10"/>
        <v>4100.0000000000036</v>
      </c>
      <c r="N331" s="77"/>
      <c r="O331" s="77"/>
      <c r="P331" s="77"/>
    </row>
    <row r="332" spans="1:16" ht="14.25" x14ac:dyDescent="0.2">
      <c r="A332" s="76" t="s">
        <v>363</v>
      </c>
      <c r="B332" s="53">
        <v>1</v>
      </c>
      <c r="C332" s="54" t="s">
        <v>188</v>
      </c>
      <c r="D332" s="81" t="s">
        <v>656</v>
      </c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</row>
    <row r="333" spans="1:16" s="117" customFormat="1" ht="14.25" hidden="1" x14ac:dyDescent="0.2">
      <c r="A333" s="52"/>
      <c r="B333" s="64">
        <v>6115050101</v>
      </c>
      <c r="C333" s="54"/>
      <c r="D333" s="20" t="s">
        <v>276</v>
      </c>
      <c r="E333" s="65">
        <v>0</v>
      </c>
      <c r="F333" s="65">
        <v>0</v>
      </c>
      <c r="G333" s="65">
        <v>0</v>
      </c>
      <c r="H333" s="65">
        <v>0</v>
      </c>
      <c r="I333" s="65">
        <v>0</v>
      </c>
      <c r="J333" s="65">
        <v>0</v>
      </c>
      <c r="K333" s="65">
        <v>0</v>
      </c>
      <c r="L333" s="65">
        <v>0</v>
      </c>
      <c r="M333" s="65">
        <v>0</v>
      </c>
      <c r="N333" s="65"/>
      <c r="O333" s="65"/>
      <c r="P333" s="65"/>
    </row>
    <row r="334" spans="1:16" ht="14.25" hidden="1" x14ac:dyDescent="0.2">
      <c r="A334" s="52"/>
      <c r="B334" s="64">
        <v>6184000101</v>
      </c>
      <c r="C334" s="54"/>
      <c r="D334" s="20" t="s">
        <v>657</v>
      </c>
      <c r="E334" s="65">
        <v>0</v>
      </c>
      <c r="F334" s="65">
        <v>0</v>
      </c>
      <c r="G334" s="65">
        <v>0</v>
      </c>
      <c r="H334" s="65">
        <v>0</v>
      </c>
      <c r="I334" s="65">
        <v>0</v>
      </c>
      <c r="J334" s="65">
        <v>0</v>
      </c>
      <c r="K334" s="65">
        <v>0</v>
      </c>
      <c r="L334" s="65">
        <v>0</v>
      </c>
      <c r="M334" s="65">
        <v>0</v>
      </c>
      <c r="N334" s="65"/>
      <c r="O334" s="65"/>
      <c r="P334" s="65"/>
    </row>
    <row r="335" spans="1:16" ht="14.25" hidden="1" x14ac:dyDescent="0.2">
      <c r="A335" s="52"/>
      <c r="B335" s="64">
        <v>6184000102</v>
      </c>
      <c r="C335" s="54"/>
      <c r="D335" s="20" t="s">
        <v>390</v>
      </c>
      <c r="E335" s="65">
        <v>0</v>
      </c>
      <c r="F335" s="65">
        <v>0</v>
      </c>
      <c r="G335" s="65">
        <v>0</v>
      </c>
      <c r="H335" s="65">
        <v>0</v>
      </c>
      <c r="I335" s="65">
        <v>0</v>
      </c>
      <c r="J335" s="65">
        <v>0</v>
      </c>
      <c r="K335" s="65">
        <v>0</v>
      </c>
      <c r="L335" s="65">
        <v>0</v>
      </c>
      <c r="M335" s="65">
        <v>0</v>
      </c>
      <c r="N335" s="65"/>
      <c r="O335" s="65"/>
      <c r="P335" s="65"/>
    </row>
    <row r="336" spans="1:16" ht="14.25" hidden="1" x14ac:dyDescent="0.2">
      <c r="A336" s="52"/>
      <c r="B336" s="64">
        <v>6181000004</v>
      </c>
      <c r="C336" s="54"/>
      <c r="D336" s="20" t="s">
        <v>658</v>
      </c>
      <c r="E336" s="65">
        <v>0</v>
      </c>
      <c r="F336" s="65">
        <v>0</v>
      </c>
      <c r="G336" s="65">
        <v>0</v>
      </c>
      <c r="H336" s="65">
        <v>0</v>
      </c>
      <c r="I336" s="65">
        <v>0</v>
      </c>
      <c r="J336" s="65">
        <v>0</v>
      </c>
      <c r="K336" s="65">
        <v>0</v>
      </c>
      <c r="L336" s="65">
        <v>0</v>
      </c>
      <c r="M336" s="65">
        <v>0</v>
      </c>
      <c r="N336" s="65"/>
      <c r="O336" s="65"/>
      <c r="P336" s="65"/>
    </row>
    <row r="337" spans="1:19" ht="14.25" hidden="1" x14ac:dyDescent="0.2">
      <c r="A337" s="52"/>
      <c r="B337" s="64">
        <v>6184000103</v>
      </c>
      <c r="C337" s="54"/>
      <c r="D337" s="20" t="s">
        <v>659</v>
      </c>
      <c r="E337" s="65">
        <v>0</v>
      </c>
      <c r="F337" s="65">
        <v>0</v>
      </c>
      <c r="G337" s="65">
        <v>0</v>
      </c>
      <c r="H337" s="65">
        <v>0</v>
      </c>
      <c r="I337" s="65">
        <v>0</v>
      </c>
      <c r="J337" s="65">
        <v>0</v>
      </c>
      <c r="K337" s="65">
        <v>0</v>
      </c>
      <c r="L337" s="65">
        <v>0</v>
      </c>
      <c r="M337" s="65">
        <v>0</v>
      </c>
      <c r="N337" s="65"/>
      <c r="O337" s="65"/>
      <c r="P337" s="65"/>
    </row>
    <row r="338" spans="1:19" ht="14.25" hidden="1" x14ac:dyDescent="0.2">
      <c r="A338" s="52"/>
      <c r="B338" s="64">
        <v>6184000104</v>
      </c>
      <c r="C338" s="54"/>
      <c r="D338" s="20" t="s">
        <v>647</v>
      </c>
      <c r="E338" s="65">
        <v>0</v>
      </c>
      <c r="F338" s="65">
        <v>0</v>
      </c>
      <c r="G338" s="65">
        <v>0</v>
      </c>
      <c r="H338" s="65">
        <v>0</v>
      </c>
      <c r="I338" s="65">
        <v>0</v>
      </c>
      <c r="J338" s="65">
        <v>0</v>
      </c>
      <c r="K338" s="65">
        <v>0</v>
      </c>
      <c r="L338" s="65">
        <v>0</v>
      </c>
      <c r="M338" s="65">
        <v>0</v>
      </c>
      <c r="N338" s="65"/>
      <c r="O338" s="65"/>
      <c r="P338" s="65"/>
    </row>
    <row r="339" spans="1:19" ht="14.25" hidden="1" x14ac:dyDescent="0.2">
      <c r="A339" s="52"/>
      <c r="B339" s="64">
        <v>6184000105</v>
      </c>
      <c r="C339" s="54"/>
      <c r="D339" s="20" t="s">
        <v>660</v>
      </c>
      <c r="E339" s="65">
        <v>0</v>
      </c>
      <c r="F339" s="65">
        <v>0</v>
      </c>
      <c r="G339" s="65">
        <v>0</v>
      </c>
      <c r="H339" s="65">
        <v>0</v>
      </c>
      <c r="I339" s="65">
        <v>0</v>
      </c>
      <c r="J339" s="65">
        <v>0</v>
      </c>
      <c r="K339" s="65">
        <v>0</v>
      </c>
      <c r="L339" s="65">
        <v>0</v>
      </c>
      <c r="M339" s="65">
        <v>0</v>
      </c>
      <c r="N339" s="65"/>
      <c r="O339" s="65"/>
      <c r="P339" s="65"/>
    </row>
    <row r="340" spans="1:19" ht="14.25" hidden="1" x14ac:dyDescent="0.2">
      <c r="A340" s="52"/>
      <c r="B340" s="64">
        <v>6184000106</v>
      </c>
      <c r="C340" s="54"/>
      <c r="D340" s="20" t="s">
        <v>661</v>
      </c>
      <c r="E340" s="65">
        <v>0</v>
      </c>
      <c r="F340" s="65">
        <v>0</v>
      </c>
      <c r="G340" s="65">
        <v>0</v>
      </c>
      <c r="H340" s="65">
        <v>0</v>
      </c>
      <c r="I340" s="65">
        <v>0</v>
      </c>
      <c r="J340" s="65">
        <v>0</v>
      </c>
      <c r="K340" s="65">
        <v>0</v>
      </c>
      <c r="L340" s="65">
        <v>0</v>
      </c>
      <c r="M340" s="65">
        <v>0</v>
      </c>
      <c r="N340" s="65"/>
      <c r="O340" s="65"/>
      <c r="P340" s="65"/>
    </row>
    <row r="341" spans="1:19" ht="14.25" hidden="1" x14ac:dyDescent="0.2">
      <c r="A341" s="52"/>
      <c r="B341" s="64" t="s">
        <v>662</v>
      </c>
      <c r="C341" s="54"/>
      <c r="D341" s="20" t="s">
        <v>663</v>
      </c>
      <c r="E341" s="65">
        <v>0</v>
      </c>
      <c r="F341" s="65">
        <v>0</v>
      </c>
      <c r="G341" s="65">
        <v>0</v>
      </c>
      <c r="H341" s="65">
        <v>0</v>
      </c>
      <c r="I341" s="65">
        <v>0</v>
      </c>
      <c r="J341" s="65">
        <v>0</v>
      </c>
      <c r="K341" s="65">
        <v>0</v>
      </c>
      <c r="L341" s="65">
        <v>0</v>
      </c>
      <c r="M341" s="65">
        <v>0</v>
      </c>
      <c r="N341" s="65"/>
      <c r="O341" s="65"/>
      <c r="P341" s="65"/>
    </row>
    <row r="342" spans="1:19" ht="14.25" hidden="1" x14ac:dyDescent="0.2">
      <c r="A342" s="52"/>
      <c r="B342" s="64">
        <v>6184000107</v>
      </c>
      <c r="C342" s="54"/>
      <c r="D342" s="20" t="s">
        <v>658</v>
      </c>
      <c r="E342" s="65">
        <v>0</v>
      </c>
      <c r="F342" s="65">
        <v>0</v>
      </c>
      <c r="G342" s="65">
        <v>0</v>
      </c>
      <c r="H342" s="65">
        <v>0</v>
      </c>
      <c r="I342" s="65">
        <v>0</v>
      </c>
      <c r="J342" s="65">
        <v>0</v>
      </c>
      <c r="K342" s="65">
        <v>0</v>
      </c>
      <c r="L342" s="65">
        <v>0</v>
      </c>
      <c r="M342" s="65">
        <v>0</v>
      </c>
      <c r="N342" s="65"/>
      <c r="O342" s="65"/>
      <c r="P342" s="65"/>
    </row>
    <row r="343" spans="1:19" ht="14.25" hidden="1" x14ac:dyDescent="0.2">
      <c r="A343" s="52"/>
      <c r="B343" s="64">
        <v>6184000108</v>
      </c>
      <c r="C343" s="54"/>
      <c r="D343" s="20" t="s">
        <v>664</v>
      </c>
      <c r="E343" s="65">
        <v>0</v>
      </c>
      <c r="F343" s="65">
        <v>0</v>
      </c>
      <c r="G343" s="65">
        <v>0</v>
      </c>
      <c r="H343" s="65">
        <v>0</v>
      </c>
      <c r="I343" s="65">
        <v>0</v>
      </c>
      <c r="J343" s="65">
        <v>0</v>
      </c>
      <c r="K343" s="65">
        <v>0</v>
      </c>
      <c r="L343" s="65">
        <v>0</v>
      </c>
      <c r="M343" s="65">
        <v>0</v>
      </c>
      <c r="N343" s="65"/>
      <c r="O343" s="65"/>
      <c r="P343" s="65"/>
    </row>
    <row r="344" spans="1:19" ht="14.25" hidden="1" x14ac:dyDescent="0.2">
      <c r="A344" s="52"/>
      <c r="B344" s="64">
        <v>6184000109</v>
      </c>
      <c r="C344" s="54"/>
      <c r="D344" s="20" t="s">
        <v>665</v>
      </c>
      <c r="E344" s="65">
        <v>0</v>
      </c>
      <c r="F344" s="65">
        <v>0</v>
      </c>
      <c r="G344" s="65">
        <v>0</v>
      </c>
      <c r="H344" s="65">
        <v>0</v>
      </c>
      <c r="I344" s="65">
        <v>0</v>
      </c>
      <c r="J344" s="65">
        <v>0</v>
      </c>
      <c r="K344" s="65">
        <v>0</v>
      </c>
      <c r="L344" s="65">
        <v>0</v>
      </c>
      <c r="M344" s="65">
        <v>0</v>
      </c>
      <c r="N344" s="65"/>
      <c r="O344" s="65"/>
      <c r="P344" s="65"/>
    </row>
    <row r="345" spans="1:19" ht="14.25" x14ac:dyDescent="0.2">
      <c r="A345" s="52"/>
      <c r="B345" s="64">
        <v>6184000110</v>
      </c>
      <c r="C345" s="54"/>
      <c r="D345" s="20" t="s">
        <v>666</v>
      </c>
      <c r="E345" s="65">
        <v>0</v>
      </c>
      <c r="F345" s="65">
        <v>0</v>
      </c>
      <c r="G345" s="65">
        <v>0</v>
      </c>
      <c r="H345" s="65">
        <v>0</v>
      </c>
      <c r="I345" s="65">
        <v>0</v>
      </c>
      <c r="J345" s="65">
        <v>0</v>
      </c>
      <c r="K345" s="65">
        <v>0</v>
      </c>
      <c r="L345" s="65">
        <v>473567.19</v>
      </c>
      <c r="M345" s="65">
        <v>-281896.62</v>
      </c>
      <c r="N345" s="65"/>
      <c r="O345" s="65"/>
      <c r="P345" s="65"/>
    </row>
    <row r="346" spans="1:19" ht="14.25" hidden="1" x14ac:dyDescent="0.2">
      <c r="A346" s="52"/>
      <c r="B346" s="64">
        <v>6184000111</v>
      </c>
      <c r="C346" s="54"/>
      <c r="D346" s="20" t="s">
        <v>667</v>
      </c>
      <c r="E346" s="65">
        <v>0</v>
      </c>
      <c r="F346" s="65">
        <v>0</v>
      </c>
      <c r="G346" s="65">
        <v>0</v>
      </c>
      <c r="H346" s="65">
        <v>0</v>
      </c>
      <c r="I346" s="65">
        <v>0</v>
      </c>
      <c r="J346" s="65">
        <v>0</v>
      </c>
      <c r="K346" s="65">
        <v>0</v>
      </c>
      <c r="L346" s="65">
        <v>0</v>
      </c>
      <c r="M346" s="65">
        <v>0</v>
      </c>
      <c r="N346" s="65"/>
      <c r="O346" s="65"/>
      <c r="P346" s="65"/>
    </row>
    <row r="347" spans="1:19" ht="14.25" hidden="1" x14ac:dyDescent="0.2">
      <c r="A347" s="52"/>
      <c r="B347" s="64">
        <v>6184000112</v>
      </c>
      <c r="C347" s="54"/>
      <c r="D347" s="20" t="s">
        <v>668</v>
      </c>
      <c r="E347" s="65">
        <v>0</v>
      </c>
      <c r="F347" s="65">
        <v>0</v>
      </c>
      <c r="G347" s="65">
        <v>0</v>
      </c>
      <c r="H347" s="65">
        <v>0</v>
      </c>
      <c r="I347" s="65">
        <v>0</v>
      </c>
      <c r="J347" s="65">
        <v>0</v>
      </c>
      <c r="K347" s="65">
        <v>0</v>
      </c>
      <c r="L347" s="65">
        <v>0</v>
      </c>
      <c r="M347" s="65">
        <v>0</v>
      </c>
      <c r="N347" s="65"/>
      <c r="O347" s="65"/>
      <c r="P347" s="65"/>
    </row>
    <row r="348" spans="1:19" ht="14.25" hidden="1" x14ac:dyDescent="0.2">
      <c r="A348" s="52"/>
      <c r="B348" s="64">
        <v>6184000113</v>
      </c>
      <c r="C348" s="54"/>
      <c r="D348" s="20" t="s">
        <v>669</v>
      </c>
      <c r="E348" s="65">
        <v>0</v>
      </c>
      <c r="F348" s="65">
        <v>0</v>
      </c>
      <c r="G348" s="65">
        <v>0</v>
      </c>
      <c r="H348" s="65">
        <v>0</v>
      </c>
      <c r="I348" s="65">
        <v>0</v>
      </c>
      <c r="J348" s="65">
        <v>0</v>
      </c>
      <c r="K348" s="65">
        <v>0</v>
      </c>
      <c r="L348" s="65">
        <v>0</v>
      </c>
      <c r="M348" s="65">
        <v>0</v>
      </c>
      <c r="N348" s="65"/>
      <c r="O348" s="65"/>
      <c r="P348" s="65"/>
    </row>
    <row r="349" spans="1:19" ht="14.25" hidden="1" x14ac:dyDescent="0.2">
      <c r="A349" s="52"/>
      <c r="B349" s="64">
        <v>6184000116</v>
      </c>
      <c r="C349" s="54"/>
      <c r="D349" s="20" t="s">
        <v>670</v>
      </c>
      <c r="E349" s="65">
        <v>0</v>
      </c>
      <c r="F349" s="65">
        <v>0</v>
      </c>
      <c r="G349" s="65">
        <v>0</v>
      </c>
      <c r="H349" s="65">
        <v>0</v>
      </c>
      <c r="I349" s="65">
        <v>0</v>
      </c>
      <c r="J349" s="65">
        <v>0</v>
      </c>
      <c r="K349" s="65">
        <v>0</v>
      </c>
      <c r="L349" s="65">
        <v>0</v>
      </c>
      <c r="M349" s="65">
        <v>0</v>
      </c>
      <c r="N349" s="65"/>
      <c r="O349" s="65"/>
      <c r="P349" s="65"/>
    </row>
    <row r="350" spans="1:19" ht="14.25" hidden="1" x14ac:dyDescent="0.2">
      <c r="A350" s="52"/>
      <c r="B350" s="64">
        <v>6185000114</v>
      </c>
      <c r="C350" s="54"/>
      <c r="D350" s="20" t="s">
        <v>657</v>
      </c>
      <c r="E350" s="65">
        <v>0</v>
      </c>
      <c r="F350" s="65">
        <v>0</v>
      </c>
      <c r="G350" s="65">
        <v>0</v>
      </c>
      <c r="H350" s="65">
        <v>0</v>
      </c>
      <c r="I350" s="65">
        <v>0</v>
      </c>
      <c r="J350" s="65">
        <v>0</v>
      </c>
      <c r="K350" s="65">
        <v>0</v>
      </c>
      <c r="L350" s="65">
        <v>0</v>
      </c>
      <c r="M350" s="65">
        <v>0</v>
      </c>
      <c r="N350" s="65"/>
      <c r="O350" s="65"/>
      <c r="P350" s="65"/>
    </row>
    <row r="351" spans="1:19" ht="14.25" hidden="1" x14ac:dyDescent="0.2">
      <c r="A351" s="52"/>
      <c r="B351" s="64">
        <v>6186000115</v>
      </c>
      <c r="C351" s="54"/>
      <c r="D351" s="20" t="s">
        <v>671</v>
      </c>
      <c r="E351" s="65">
        <v>0</v>
      </c>
      <c r="F351" s="65">
        <v>0</v>
      </c>
      <c r="G351" s="65">
        <v>0</v>
      </c>
      <c r="H351" s="65">
        <v>0</v>
      </c>
      <c r="I351" s="65">
        <v>0</v>
      </c>
      <c r="J351" s="65">
        <v>0</v>
      </c>
      <c r="K351" s="65">
        <v>0</v>
      </c>
      <c r="L351" s="65">
        <v>0</v>
      </c>
      <c r="M351" s="65">
        <v>0</v>
      </c>
      <c r="N351" s="65"/>
      <c r="O351" s="65"/>
      <c r="P351" s="65"/>
    </row>
    <row r="352" spans="1:19" ht="14.25" hidden="1" x14ac:dyDescent="0.2">
      <c r="A352" s="52"/>
      <c r="B352" s="64">
        <v>6187000116</v>
      </c>
      <c r="C352" s="54"/>
      <c r="D352" s="20" t="s">
        <v>672</v>
      </c>
      <c r="E352" s="65">
        <v>0</v>
      </c>
      <c r="F352" s="65">
        <v>0</v>
      </c>
      <c r="G352" s="65">
        <v>0</v>
      </c>
      <c r="H352" s="65">
        <v>0</v>
      </c>
      <c r="I352" s="65">
        <v>0</v>
      </c>
      <c r="J352" s="65">
        <v>0</v>
      </c>
      <c r="K352" s="65">
        <v>0</v>
      </c>
      <c r="L352" s="65">
        <v>0</v>
      </c>
      <c r="M352" s="65">
        <v>0</v>
      </c>
      <c r="N352" s="65"/>
      <c r="O352" s="65"/>
      <c r="P352" s="65"/>
      <c r="Q352" s="118"/>
      <c r="R352" s="118"/>
      <c r="S352" s="119"/>
    </row>
    <row r="353" spans="1:19" ht="14.25" hidden="1" x14ac:dyDescent="0.2">
      <c r="A353" s="52"/>
      <c r="B353" s="64">
        <v>6188000117</v>
      </c>
      <c r="C353" s="54"/>
      <c r="D353" s="20" t="s">
        <v>673</v>
      </c>
      <c r="E353" s="65">
        <v>0</v>
      </c>
      <c r="F353" s="65">
        <v>0</v>
      </c>
      <c r="G353" s="65">
        <v>0</v>
      </c>
      <c r="H353" s="65">
        <v>0</v>
      </c>
      <c r="I353" s="65">
        <v>0</v>
      </c>
      <c r="J353" s="65">
        <v>0</v>
      </c>
      <c r="K353" s="65">
        <v>0</v>
      </c>
      <c r="L353" s="65">
        <v>0</v>
      </c>
      <c r="M353" s="65">
        <v>0</v>
      </c>
      <c r="N353" s="65"/>
      <c r="O353" s="65"/>
      <c r="P353" s="65"/>
      <c r="Q353" s="118"/>
      <c r="R353" s="118"/>
      <c r="S353" s="119"/>
    </row>
    <row r="354" spans="1:19" ht="14.25" hidden="1" x14ac:dyDescent="0.2">
      <c r="A354" s="52"/>
      <c r="B354" s="64">
        <v>6189000118</v>
      </c>
      <c r="C354" s="54"/>
      <c r="D354" s="97" t="s">
        <v>674</v>
      </c>
      <c r="E354" s="65">
        <v>0</v>
      </c>
      <c r="F354" s="65">
        <v>0</v>
      </c>
      <c r="G354" s="65">
        <v>0</v>
      </c>
      <c r="H354" s="65">
        <v>0</v>
      </c>
      <c r="I354" s="65">
        <v>0</v>
      </c>
      <c r="J354" s="65">
        <v>0</v>
      </c>
      <c r="K354" s="65">
        <v>0</v>
      </c>
      <c r="L354" s="65">
        <v>0</v>
      </c>
      <c r="M354" s="65">
        <v>0</v>
      </c>
      <c r="N354" s="65"/>
      <c r="O354" s="65"/>
      <c r="P354" s="65"/>
      <c r="Q354" s="118"/>
      <c r="R354" s="118"/>
      <c r="S354" s="41"/>
    </row>
    <row r="355" spans="1:19" ht="14.25" hidden="1" x14ac:dyDescent="0.2">
      <c r="A355" s="52"/>
      <c r="B355" s="64">
        <v>6190000119</v>
      </c>
      <c r="C355" s="54"/>
      <c r="D355" s="97" t="s">
        <v>675</v>
      </c>
      <c r="E355" s="65">
        <v>0</v>
      </c>
      <c r="F355" s="65">
        <v>0</v>
      </c>
      <c r="G355" s="65">
        <v>0</v>
      </c>
      <c r="H355" s="65">
        <v>0</v>
      </c>
      <c r="I355" s="65">
        <v>0</v>
      </c>
      <c r="J355" s="65">
        <v>0</v>
      </c>
      <c r="K355" s="65">
        <v>0</v>
      </c>
      <c r="L355" s="65">
        <v>0</v>
      </c>
      <c r="M355" s="65">
        <v>0</v>
      </c>
      <c r="N355" s="65"/>
      <c r="O355" s="65"/>
      <c r="P355" s="65"/>
      <c r="Q355" s="118"/>
      <c r="R355" s="118"/>
      <c r="S355" s="120"/>
    </row>
    <row r="356" spans="1:19" ht="14.25" hidden="1" x14ac:dyDescent="0.2">
      <c r="A356" s="52"/>
      <c r="B356" s="64">
        <v>6184000120</v>
      </c>
      <c r="C356" s="54"/>
      <c r="D356" s="20" t="s">
        <v>676</v>
      </c>
      <c r="E356" s="65">
        <v>0</v>
      </c>
      <c r="F356" s="65">
        <v>0</v>
      </c>
      <c r="G356" s="65">
        <v>0</v>
      </c>
      <c r="H356" s="65">
        <v>0</v>
      </c>
      <c r="I356" s="65">
        <v>0</v>
      </c>
      <c r="J356" s="65">
        <v>0</v>
      </c>
      <c r="K356" s="65">
        <v>0</v>
      </c>
      <c r="L356" s="65">
        <v>0</v>
      </c>
      <c r="M356" s="65">
        <v>0</v>
      </c>
      <c r="N356" s="65"/>
      <c r="O356" s="65"/>
      <c r="P356" s="65"/>
      <c r="Q356" s="56"/>
      <c r="R356" s="56"/>
      <c r="S356" s="121"/>
    </row>
    <row r="357" spans="1:19" ht="14.25" hidden="1" x14ac:dyDescent="0.2">
      <c r="A357" s="47"/>
      <c r="B357" s="64">
        <v>6184000121</v>
      </c>
      <c r="C357" s="49"/>
      <c r="D357" s="97" t="s">
        <v>104</v>
      </c>
      <c r="E357" s="56">
        <v>0</v>
      </c>
      <c r="F357" s="56">
        <v>0</v>
      </c>
      <c r="G357" s="56">
        <v>0</v>
      </c>
      <c r="H357" s="56">
        <v>0</v>
      </c>
      <c r="I357" s="56">
        <v>0</v>
      </c>
      <c r="J357" s="56">
        <v>0</v>
      </c>
      <c r="K357" s="56">
        <v>0</v>
      </c>
      <c r="L357" s="56">
        <v>0</v>
      </c>
      <c r="M357" s="56">
        <v>0</v>
      </c>
      <c r="N357" s="56"/>
      <c r="O357" s="56"/>
      <c r="P357" s="56"/>
      <c r="Q357" s="56"/>
      <c r="R357" s="56"/>
    </row>
    <row r="358" spans="1:19" ht="14.25" hidden="1" x14ac:dyDescent="0.2">
      <c r="A358" s="47"/>
      <c r="B358" s="64">
        <v>6184000122</v>
      </c>
      <c r="C358" s="49"/>
      <c r="D358" s="97" t="s">
        <v>677</v>
      </c>
      <c r="E358" s="56">
        <v>0</v>
      </c>
      <c r="F358" s="56">
        <v>0</v>
      </c>
      <c r="G358" s="56">
        <v>0</v>
      </c>
      <c r="H358" s="56">
        <v>0</v>
      </c>
      <c r="I358" s="56">
        <v>0</v>
      </c>
      <c r="J358" s="56">
        <v>0</v>
      </c>
      <c r="K358" s="56">
        <v>0</v>
      </c>
      <c r="L358" s="56">
        <v>0</v>
      </c>
      <c r="M358" s="56">
        <v>0</v>
      </c>
      <c r="N358" s="56"/>
      <c r="O358" s="56"/>
      <c r="P358" s="56"/>
      <c r="Q358" s="56"/>
      <c r="R358" s="56"/>
      <c r="S358" s="56"/>
    </row>
    <row r="359" spans="1:19" ht="14.25" hidden="1" x14ac:dyDescent="0.2">
      <c r="A359" s="47"/>
      <c r="B359" s="64">
        <v>6184000123</v>
      </c>
      <c r="C359" s="49"/>
      <c r="D359" s="97" t="s">
        <v>133</v>
      </c>
      <c r="E359" s="56">
        <v>0</v>
      </c>
      <c r="F359" s="56">
        <v>0</v>
      </c>
      <c r="G359" s="56">
        <v>0</v>
      </c>
      <c r="H359" s="56">
        <v>0</v>
      </c>
      <c r="I359" s="56">
        <v>0</v>
      </c>
      <c r="J359" s="56">
        <v>0</v>
      </c>
      <c r="K359" s="56">
        <v>0</v>
      </c>
      <c r="L359" s="56">
        <v>0</v>
      </c>
      <c r="M359" s="56">
        <v>0</v>
      </c>
      <c r="N359" s="56"/>
      <c r="O359" s="56"/>
      <c r="P359" s="56"/>
      <c r="Q359" s="56"/>
      <c r="R359" s="56"/>
      <c r="S359" s="56"/>
    </row>
    <row r="360" spans="1:19" ht="14.25" hidden="1" x14ac:dyDescent="0.2">
      <c r="A360" s="47"/>
      <c r="B360" s="64">
        <v>6184000124</v>
      </c>
      <c r="C360" s="49"/>
      <c r="D360" s="97" t="s">
        <v>678</v>
      </c>
      <c r="E360" s="56">
        <v>0</v>
      </c>
      <c r="F360" s="56">
        <v>0</v>
      </c>
      <c r="G360" s="56">
        <v>0</v>
      </c>
      <c r="H360" s="56">
        <v>0</v>
      </c>
      <c r="I360" s="56">
        <v>0</v>
      </c>
      <c r="J360" s="56">
        <v>0</v>
      </c>
      <c r="K360" s="56">
        <v>0</v>
      </c>
      <c r="L360" s="56">
        <v>0</v>
      </c>
      <c r="M360" s="56">
        <v>0</v>
      </c>
      <c r="N360" s="56"/>
      <c r="O360" s="56"/>
      <c r="P360" s="56"/>
      <c r="Q360" s="56"/>
      <c r="R360" s="56"/>
      <c r="S360" s="56"/>
    </row>
    <row r="361" spans="1:19" ht="14.25" x14ac:dyDescent="0.2">
      <c r="A361" s="88" t="s">
        <v>463</v>
      </c>
      <c r="B361" s="53">
        <v>1</v>
      </c>
      <c r="C361" s="54" t="s">
        <v>188</v>
      </c>
      <c r="D361" s="52"/>
      <c r="E361" s="77">
        <f t="shared" ref="E361:M361" si="11">SUM(E333:E360)</f>
        <v>0</v>
      </c>
      <c r="F361" s="77">
        <f t="shared" si="11"/>
        <v>0</v>
      </c>
      <c r="G361" s="77">
        <f t="shared" si="11"/>
        <v>0</v>
      </c>
      <c r="H361" s="77">
        <f t="shared" si="11"/>
        <v>0</v>
      </c>
      <c r="I361" s="77">
        <f t="shared" si="11"/>
        <v>0</v>
      </c>
      <c r="J361" s="77">
        <f t="shared" si="11"/>
        <v>0</v>
      </c>
      <c r="K361" s="77">
        <f t="shared" si="11"/>
        <v>0</v>
      </c>
      <c r="L361" s="77">
        <f t="shared" si="11"/>
        <v>473567.19</v>
      </c>
      <c r="M361" s="77">
        <f t="shared" si="11"/>
        <v>-281896.62</v>
      </c>
      <c r="N361" s="77"/>
      <c r="O361" s="77"/>
      <c r="P361" s="77"/>
      <c r="Q361" s="56"/>
      <c r="R361" s="56"/>
      <c r="S361" s="56"/>
    </row>
    <row r="362" spans="1:19" ht="14.25" x14ac:dyDescent="0.2">
      <c r="A362" s="52"/>
      <c r="B362" s="93"/>
      <c r="C362" s="54"/>
      <c r="D362" s="98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56"/>
      <c r="R362" s="56"/>
      <c r="S362" s="56"/>
    </row>
    <row r="363" spans="1:19" ht="15" thickBot="1" x14ac:dyDescent="0.25">
      <c r="A363" s="52" t="s">
        <v>266</v>
      </c>
      <c r="B363" s="93"/>
      <c r="C363" s="54" t="s">
        <v>188</v>
      </c>
      <c r="D363" s="99" t="s">
        <v>679</v>
      </c>
      <c r="E363" s="101">
        <f t="shared" ref="E363:M363" si="12">+E361+E331+E281</f>
        <v>1705135.45</v>
      </c>
      <c r="F363" s="101">
        <f t="shared" si="12"/>
        <v>1754605.7300000002</v>
      </c>
      <c r="G363" s="101">
        <f t="shared" si="12"/>
        <v>1634139.9000000004</v>
      </c>
      <c r="H363" s="101">
        <f t="shared" si="12"/>
        <v>1809717.0299999993</v>
      </c>
      <c r="I363" s="101">
        <f t="shared" si="12"/>
        <v>1760959.99</v>
      </c>
      <c r="J363" s="101">
        <f t="shared" si="12"/>
        <v>1523239.6100000008</v>
      </c>
      <c r="K363" s="101">
        <f t="shared" si="12"/>
        <v>2209747.6499999985</v>
      </c>
      <c r="L363" s="101">
        <f t="shared" si="12"/>
        <v>2656324.8000000003</v>
      </c>
      <c r="M363" s="101">
        <f t="shared" si="12"/>
        <v>2726228.9300000025</v>
      </c>
      <c r="N363" s="101"/>
      <c r="O363" s="101"/>
      <c r="P363" s="101"/>
      <c r="Q363" s="56"/>
      <c r="R363" s="56"/>
      <c r="S363" s="118"/>
    </row>
    <row r="364" spans="1:19" ht="15" thickTop="1" x14ac:dyDescent="0.2">
      <c r="A364" s="52"/>
      <c r="B364" s="93"/>
      <c r="C364" s="54"/>
      <c r="D364" s="47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56"/>
      <c r="R364" s="56"/>
      <c r="S364" s="118"/>
    </row>
    <row r="365" spans="1:19" ht="14.25" x14ac:dyDescent="0.2">
      <c r="A365" s="52"/>
      <c r="B365" s="93"/>
      <c r="C365" s="54" t="s">
        <v>188</v>
      </c>
      <c r="D365" s="47" t="s">
        <v>619</v>
      </c>
      <c r="E365" s="103">
        <f t="shared" ref="E365:M365" si="13">E283</f>
        <v>3486526</v>
      </c>
      <c r="F365" s="103">
        <f t="shared" si="13"/>
        <v>4479484</v>
      </c>
      <c r="G365" s="103">
        <f t="shared" si="13"/>
        <v>4479484</v>
      </c>
      <c r="H365" s="103">
        <f t="shared" si="13"/>
        <v>4479484</v>
      </c>
      <c r="I365" s="103">
        <f t="shared" si="13"/>
        <v>4479484</v>
      </c>
      <c r="J365" s="103">
        <f t="shared" si="13"/>
        <v>4479484</v>
      </c>
      <c r="K365" s="103">
        <f t="shared" si="13"/>
        <v>4479484</v>
      </c>
      <c r="L365" s="103">
        <f t="shared" si="13"/>
        <v>4479484</v>
      </c>
      <c r="M365" s="103">
        <f t="shared" si="13"/>
        <v>4479484</v>
      </c>
      <c r="N365" s="103"/>
      <c r="O365" s="103"/>
      <c r="P365" s="103"/>
      <c r="Q365" s="56"/>
      <c r="R365" s="56"/>
      <c r="S365" s="118"/>
    </row>
    <row r="366" spans="1:19" ht="14.25" x14ac:dyDescent="0.2">
      <c r="A366" s="52"/>
      <c r="B366" s="93"/>
      <c r="C366" s="54"/>
      <c r="D366" s="105"/>
      <c r="E366" s="65">
        <f t="shared" ref="E366:M367" si="14">IFERROR(+E362/E364,0)</f>
        <v>0</v>
      </c>
      <c r="F366" s="65">
        <f t="shared" si="14"/>
        <v>0</v>
      </c>
      <c r="G366" s="65">
        <f t="shared" si="14"/>
        <v>0</v>
      </c>
      <c r="H366" s="65">
        <f t="shared" si="14"/>
        <v>0</v>
      </c>
      <c r="I366" s="65">
        <f t="shared" si="14"/>
        <v>0</v>
      </c>
      <c r="J366" s="65">
        <f t="shared" si="14"/>
        <v>0</v>
      </c>
      <c r="K366" s="65">
        <f t="shared" si="14"/>
        <v>0</v>
      </c>
      <c r="L366" s="65">
        <f t="shared" si="14"/>
        <v>0</v>
      </c>
      <c r="M366" s="65"/>
      <c r="N366" s="65"/>
      <c r="O366" s="65"/>
      <c r="P366" s="65"/>
      <c r="Q366" s="56"/>
      <c r="R366" s="56"/>
      <c r="S366" s="118"/>
    </row>
    <row r="367" spans="1:19" ht="15" thickBot="1" x14ac:dyDescent="0.25">
      <c r="A367" s="52"/>
      <c r="B367" s="93"/>
      <c r="C367" s="54" t="s">
        <v>188</v>
      </c>
      <c r="D367" s="106" t="s">
        <v>680</v>
      </c>
      <c r="E367" s="94">
        <f t="shared" si="14"/>
        <v>0.48906431502303438</v>
      </c>
      <c r="F367" s="94">
        <f t="shared" si="14"/>
        <v>0.39169817996894291</v>
      </c>
      <c r="G367" s="94">
        <f t="shared" si="14"/>
        <v>0.36480538829918813</v>
      </c>
      <c r="H367" s="94">
        <f t="shared" si="14"/>
        <v>0.40400122648054987</v>
      </c>
      <c r="I367" s="94">
        <f t="shared" si="14"/>
        <v>0.39311670495976769</v>
      </c>
      <c r="J367" s="94">
        <f t="shared" si="14"/>
        <v>0.34004800776160843</v>
      </c>
      <c r="K367" s="94">
        <f t="shared" si="14"/>
        <v>0.49330406136063853</v>
      </c>
      <c r="L367" s="94">
        <f t="shared" si="14"/>
        <v>0.59299794351313684</v>
      </c>
      <c r="M367" s="94">
        <f t="shared" si="14"/>
        <v>0.60860334136699734</v>
      </c>
      <c r="N367" s="94"/>
      <c r="O367" s="94"/>
      <c r="P367" s="94"/>
      <c r="Q367" s="56"/>
      <c r="R367" s="56"/>
      <c r="S367" s="118"/>
    </row>
    <row r="368" spans="1:19" ht="15" thickTop="1" x14ac:dyDescent="0.2">
      <c r="A368" s="52"/>
      <c r="B368" s="93"/>
      <c r="C368" s="54"/>
      <c r="D368" s="52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118"/>
    </row>
    <row r="369" spans="1:19" ht="15" x14ac:dyDescent="0.25">
      <c r="A369" s="52"/>
      <c r="B369" s="53"/>
      <c r="C369" s="55"/>
      <c r="D369" s="52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118"/>
    </row>
    <row r="370" spans="1:19" ht="12.75" x14ac:dyDescent="0.2">
      <c r="A370" s="47"/>
      <c r="B370" s="48"/>
      <c r="C370" s="107"/>
      <c r="D370" s="47"/>
      <c r="E370" s="56"/>
      <c r="F370" s="56"/>
      <c r="G370" s="56"/>
      <c r="H370" s="56"/>
      <c r="I370" s="56"/>
      <c r="J370" s="56"/>
      <c r="K370" s="122" t="s">
        <v>693</v>
      </c>
      <c r="L370" s="56">
        <f>L345+L94</f>
        <v>0</v>
      </c>
      <c r="M370" s="56">
        <f>M345+M94</f>
        <v>-679148.87999999989</v>
      </c>
      <c r="N370" s="56"/>
      <c r="O370" s="56"/>
      <c r="P370" s="56"/>
      <c r="Q370" s="56"/>
      <c r="R370" s="56"/>
      <c r="S370" s="118"/>
    </row>
    <row r="371" spans="1:19" ht="12.75" x14ac:dyDescent="0.2">
      <c r="A371" s="47"/>
      <c r="B371" s="48"/>
      <c r="C371" s="107"/>
      <c r="D371" s="47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118"/>
    </row>
    <row r="372" spans="1:19" ht="12.75" x14ac:dyDescent="0.2">
      <c r="A372" s="47"/>
      <c r="B372" s="48"/>
      <c r="C372" s="49"/>
      <c r="D372" s="47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</row>
    <row r="373" spans="1:19" ht="12.75" x14ac:dyDescent="0.2">
      <c r="A373" s="47"/>
      <c r="B373" s="48"/>
      <c r="C373" s="49"/>
      <c r="D373" s="47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</row>
    <row r="374" spans="1:19" ht="12.75" x14ac:dyDescent="0.2">
      <c r="A374" s="47"/>
      <c r="B374" s="48"/>
      <c r="C374" s="49"/>
      <c r="D374" s="47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</row>
    <row r="375" spans="1:19" ht="12.75" x14ac:dyDescent="0.2">
      <c r="A375" s="47"/>
      <c r="B375" s="48"/>
      <c r="C375" s="49"/>
      <c r="D375" s="47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</row>
    <row r="376" spans="1:19" ht="12.75" x14ac:dyDescent="0.2">
      <c r="A376" s="47"/>
      <c r="B376" s="48"/>
      <c r="C376" s="49"/>
      <c r="D376" s="47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</row>
    <row r="377" spans="1:19" ht="12.75" x14ac:dyDescent="0.2">
      <c r="A377" s="47"/>
      <c r="B377" s="48"/>
      <c r="C377" s="49"/>
      <c r="D377" s="47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</row>
    <row r="378" spans="1:19" ht="12.75" x14ac:dyDescent="0.2">
      <c r="A378" s="47"/>
      <c r="B378" s="48"/>
      <c r="C378" s="49"/>
      <c r="D378" s="47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</row>
    <row r="379" spans="1:19" ht="12.75" x14ac:dyDescent="0.2">
      <c r="A379" s="47"/>
      <c r="B379" s="48"/>
      <c r="C379" s="49"/>
      <c r="D379" s="47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</row>
    <row r="380" spans="1:19" ht="12.75" x14ac:dyDescent="0.2">
      <c r="A380" s="47"/>
      <c r="B380" s="48"/>
      <c r="C380" s="49"/>
      <c r="D380" s="47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</row>
    <row r="381" spans="1:19" ht="12.75" x14ac:dyDescent="0.2">
      <c r="A381" s="47"/>
      <c r="B381" s="48"/>
      <c r="C381" s="49"/>
      <c r="D381" s="47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</row>
    <row r="382" spans="1:19" ht="12.75" x14ac:dyDescent="0.2">
      <c r="A382" s="47"/>
      <c r="B382" s="48"/>
      <c r="C382" s="49"/>
      <c r="D382" s="47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</row>
    <row r="383" spans="1:19" ht="12.75" x14ac:dyDescent="0.2">
      <c r="A383" s="47"/>
      <c r="B383" s="48"/>
      <c r="C383" s="49"/>
      <c r="D383" s="47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</row>
    <row r="384" spans="1:19" ht="12.75" x14ac:dyDescent="0.2">
      <c r="A384" s="47"/>
      <c r="B384" s="48"/>
      <c r="C384" s="49"/>
      <c r="D384" s="47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</row>
    <row r="385" spans="1:16" ht="12.75" x14ac:dyDescent="0.2">
      <c r="A385" s="47"/>
      <c r="B385" s="48"/>
      <c r="C385" s="49"/>
      <c r="D385" s="47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</row>
    <row r="386" spans="1:16" ht="12.75" x14ac:dyDescent="0.2">
      <c r="A386" s="47"/>
      <c r="B386" s="48"/>
      <c r="C386" s="49"/>
      <c r="D386" s="47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</row>
    <row r="387" spans="1:16" ht="12.75" x14ac:dyDescent="0.2">
      <c r="A387" s="47"/>
      <c r="B387" s="48"/>
      <c r="C387" s="49"/>
      <c r="D387" s="47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</row>
    <row r="388" spans="1:16" ht="12.75" x14ac:dyDescent="0.2">
      <c r="A388" s="47"/>
      <c r="B388" s="48"/>
      <c r="C388" s="49"/>
      <c r="D388" s="47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</row>
    <row r="389" spans="1:16" ht="12.75" x14ac:dyDescent="0.2">
      <c r="A389" s="47"/>
      <c r="B389" s="48"/>
      <c r="C389" s="49"/>
      <c r="D389" s="47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</row>
    <row r="390" spans="1:16" ht="12.75" x14ac:dyDescent="0.2">
      <c r="A390" s="47"/>
      <c r="B390" s="48"/>
      <c r="C390" s="49"/>
      <c r="D390" s="47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</row>
    <row r="391" spans="1:16" ht="12.75" x14ac:dyDescent="0.2">
      <c r="A391" s="47"/>
      <c r="B391" s="48"/>
      <c r="C391" s="49"/>
      <c r="D391" s="47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</row>
    <row r="392" spans="1:16" ht="12.75" x14ac:dyDescent="0.2">
      <c r="A392" s="47"/>
      <c r="B392" s="48"/>
      <c r="C392" s="49"/>
      <c r="D392" s="47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</row>
    <row r="393" spans="1:16" ht="12.75" x14ac:dyDescent="0.2">
      <c r="A393" s="47"/>
      <c r="B393" s="48"/>
      <c r="C393" s="49"/>
      <c r="D393" s="47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</row>
    <row r="394" spans="1:16" ht="12.75" x14ac:dyDescent="0.2">
      <c r="A394" s="47"/>
      <c r="B394" s="48"/>
      <c r="C394" s="49"/>
      <c r="D394" s="47"/>
      <c r="E394" s="108"/>
      <c r="F394" s="108"/>
      <c r="G394" s="108"/>
      <c r="H394" s="108"/>
      <c r="I394" s="108"/>
      <c r="J394" s="108"/>
      <c r="K394" s="108"/>
      <c r="L394" s="108"/>
      <c r="M394" s="108"/>
      <c r="N394" s="108"/>
      <c r="O394" s="108"/>
      <c r="P394" s="108"/>
    </row>
    <row r="395" spans="1:16" ht="12.75" x14ac:dyDescent="0.2">
      <c r="A395" s="47"/>
      <c r="B395" s="48"/>
      <c r="C395" s="49"/>
      <c r="D395" s="47"/>
      <c r="E395" s="108"/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  <c r="P395" s="108"/>
    </row>
    <row r="396" spans="1:16" ht="12.75" x14ac:dyDescent="0.2">
      <c r="A396" s="47"/>
      <c r="B396" s="48"/>
      <c r="C396" s="49"/>
      <c r="D396" s="47"/>
      <c r="E396" s="108"/>
      <c r="F396" s="108"/>
      <c r="G396" s="108"/>
      <c r="H396" s="108"/>
      <c r="I396" s="108"/>
      <c r="J396" s="108"/>
      <c r="K396" s="108"/>
      <c r="L396" s="108"/>
      <c r="M396" s="108"/>
      <c r="N396" s="108"/>
      <c r="O396" s="108"/>
      <c r="P396" s="108"/>
    </row>
    <row r="397" spans="1:16" ht="12.75" x14ac:dyDescent="0.2">
      <c r="A397" s="47"/>
      <c r="B397" s="48"/>
      <c r="C397" s="49"/>
      <c r="D397" s="47"/>
      <c r="E397" s="108"/>
      <c r="F397" s="108"/>
      <c r="G397" s="108"/>
      <c r="H397" s="108"/>
      <c r="I397" s="108"/>
      <c r="J397" s="108"/>
      <c r="K397" s="108"/>
      <c r="L397" s="108"/>
      <c r="M397" s="108"/>
      <c r="N397" s="108"/>
      <c r="O397" s="108"/>
      <c r="P397" s="108"/>
    </row>
    <row r="398" spans="1:16" ht="12.75" x14ac:dyDescent="0.2">
      <c r="A398" s="47"/>
      <c r="B398" s="48"/>
      <c r="C398" s="49"/>
      <c r="D398" s="47"/>
      <c r="E398" s="108"/>
      <c r="F398" s="108"/>
      <c r="G398" s="108"/>
      <c r="H398" s="108"/>
      <c r="I398" s="108"/>
      <c r="J398" s="108"/>
      <c r="K398" s="108"/>
      <c r="L398" s="108"/>
      <c r="M398" s="108"/>
      <c r="N398" s="108"/>
      <c r="O398" s="108"/>
      <c r="P398" s="108"/>
    </row>
    <row r="399" spans="1:16" ht="12.75" x14ac:dyDescent="0.2">
      <c r="A399" s="47"/>
      <c r="B399" s="48"/>
      <c r="C399" s="49"/>
      <c r="D399" s="47"/>
      <c r="E399" s="108"/>
      <c r="F399" s="108"/>
      <c r="G399" s="108"/>
      <c r="H399" s="108"/>
      <c r="I399" s="108"/>
      <c r="J399" s="108"/>
      <c r="K399" s="108"/>
      <c r="L399" s="108"/>
      <c r="M399" s="108"/>
      <c r="N399" s="108"/>
      <c r="O399" s="108"/>
      <c r="P399" s="108"/>
    </row>
    <row r="400" spans="1:16" ht="12.75" x14ac:dyDescent="0.2">
      <c r="A400" s="47"/>
      <c r="B400" s="48"/>
      <c r="C400" s="49"/>
      <c r="D400" s="47"/>
      <c r="E400" s="108"/>
      <c r="F400" s="108"/>
      <c r="G400" s="108"/>
      <c r="H400" s="108"/>
      <c r="I400" s="108"/>
      <c r="J400" s="108"/>
      <c r="K400" s="108"/>
      <c r="L400" s="108"/>
      <c r="M400" s="108"/>
      <c r="N400" s="108"/>
      <c r="O400" s="108"/>
      <c r="P400" s="108"/>
    </row>
    <row r="401" spans="1:16" ht="12.75" x14ac:dyDescent="0.2">
      <c r="A401" s="47"/>
      <c r="B401" s="48"/>
      <c r="C401" s="49"/>
      <c r="D401" s="47"/>
      <c r="E401" s="108"/>
      <c r="F401" s="108"/>
      <c r="G401" s="108"/>
      <c r="H401" s="108"/>
      <c r="I401" s="108"/>
      <c r="J401" s="108"/>
      <c r="K401" s="108"/>
      <c r="L401" s="108"/>
      <c r="M401" s="108"/>
      <c r="N401" s="108"/>
      <c r="O401" s="108"/>
      <c r="P401" s="108"/>
    </row>
    <row r="402" spans="1:16" ht="12.75" x14ac:dyDescent="0.2">
      <c r="A402" s="47"/>
      <c r="B402" s="48"/>
      <c r="C402" s="49"/>
      <c r="D402" s="47"/>
      <c r="E402" s="108"/>
      <c r="F402" s="108"/>
      <c r="G402" s="108"/>
      <c r="H402" s="108"/>
      <c r="I402" s="108"/>
      <c r="J402" s="108"/>
      <c r="K402" s="108"/>
      <c r="L402" s="108"/>
      <c r="M402" s="108"/>
      <c r="N402" s="108"/>
      <c r="O402" s="108"/>
      <c r="P402" s="108"/>
    </row>
    <row r="403" spans="1:16" ht="12.75" x14ac:dyDescent="0.2">
      <c r="A403" s="47"/>
      <c r="B403" s="48"/>
      <c r="C403" s="49"/>
      <c r="D403" s="47"/>
      <c r="E403" s="108"/>
      <c r="F403" s="108"/>
      <c r="G403" s="108"/>
      <c r="H403" s="108"/>
      <c r="I403" s="108"/>
      <c r="J403" s="108"/>
      <c r="K403" s="108"/>
      <c r="L403" s="108"/>
      <c r="M403" s="108"/>
      <c r="N403" s="108"/>
      <c r="O403" s="108"/>
      <c r="P403" s="108"/>
    </row>
    <row r="404" spans="1:16" ht="12.75" x14ac:dyDescent="0.2">
      <c r="A404" s="47"/>
      <c r="B404" s="48"/>
      <c r="C404" s="49"/>
      <c r="D404" s="47"/>
      <c r="E404" s="108"/>
      <c r="F404" s="108"/>
      <c r="G404" s="108"/>
      <c r="H404" s="108"/>
      <c r="I404" s="108"/>
      <c r="J404" s="108"/>
      <c r="K404" s="108"/>
      <c r="L404" s="108"/>
      <c r="M404" s="108"/>
      <c r="N404" s="108"/>
      <c r="O404" s="108"/>
      <c r="P404" s="108"/>
    </row>
    <row r="405" spans="1:16" ht="12.75" x14ac:dyDescent="0.2">
      <c r="A405" s="47"/>
      <c r="B405" s="48"/>
      <c r="C405" s="49"/>
      <c r="D405" s="47"/>
      <c r="E405" s="108"/>
      <c r="F405" s="108"/>
      <c r="G405" s="108"/>
      <c r="H405" s="108"/>
      <c r="I405" s="108"/>
      <c r="J405" s="108"/>
      <c r="K405" s="108"/>
      <c r="L405" s="108"/>
      <c r="M405" s="108"/>
      <c r="N405" s="108"/>
      <c r="O405" s="108"/>
      <c r="P405" s="108"/>
    </row>
    <row r="406" spans="1:16" ht="12.75" x14ac:dyDescent="0.2">
      <c r="A406" s="47"/>
      <c r="B406" s="48"/>
      <c r="C406" s="49"/>
      <c r="D406" s="47"/>
      <c r="E406" s="108"/>
      <c r="F406" s="108"/>
      <c r="G406" s="108"/>
      <c r="H406" s="108"/>
      <c r="I406" s="108"/>
      <c r="J406" s="108"/>
      <c r="K406" s="108"/>
      <c r="L406" s="108"/>
      <c r="M406" s="108"/>
      <c r="N406" s="108"/>
      <c r="O406" s="108"/>
      <c r="P406" s="108"/>
    </row>
    <row r="407" spans="1:16" ht="12.75" x14ac:dyDescent="0.2">
      <c r="A407" s="47"/>
      <c r="B407" s="48"/>
      <c r="C407" s="49"/>
      <c r="D407" s="47"/>
      <c r="E407" s="108"/>
      <c r="F407" s="108"/>
      <c r="G407" s="108"/>
      <c r="H407" s="108"/>
      <c r="I407" s="108"/>
      <c r="J407" s="108"/>
      <c r="K407" s="108"/>
      <c r="L407" s="108"/>
      <c r="M407" s="108"/>
      <c r="N407" s="108"/>
      <c r="O407" s="108"/>
      <c r="P407" s="108"/>
    </row>
    <row r="408" spans="1:16" ht="12.75" x14ac:dyDescent="0.2">
      <c r="A408" s="47"/>
      <c r="B408" s="48"/>
      <c r="C408" s="49"/>
      <c r="D408" s="47"/>
      <c r="E408" s="108"/>
      <c r="F408" s="108"/>
      <c r="G408" s="108"/>
      <c r="H408" s="108"/>
      <c r="I408" s="108"/>
      <c r="J408" s="108"/>
      <c r="K408" s="108"/>
      <c r="L408" s="108"/>
      <c r="M408" s="108"/>
      <c r="N408" s="108"/>
      <c r="O408" s="108"/>
      <c r="P408" s="108"/>
    </row>
    <row r="409" spans="1:16" ht="12.75" x14ac:dyDescent="0.2">
      <c r="A409" s="47"/>
      <c r="B409" s="48"/>
      <c r="C409" s="49"/>
      <c r="D409" s="47"/>
      <c r="E409" s="108"/>
      <c r="F409" s="108"/>
      <c r="G409" s="108"/>
      <c r="H409" s="108"/>
      <c r="I409" s="108"/>
      <c r="J409" s="108"/>
      <c r="K409" s="108"/>
      <c r="L409" s="108"/>
      <c r="M409" s="108"/>
      <c r="N409" s="108"/>
      <c r="O409" s="108"/>
      <c r="P409" s="108"/>
    </row>
    <row r="410" spans="1:16" ht="12.75" x14ac:dyDescent="0.2">
      <c r="A410" s="47"/>
      <c r="B410" s="48"/>
      <c r="C410" s="49"/>
      <c r="D410" s="47"/>
      <c r="E410" s="108"/>
      <c r="F410" s="108"/>
      <c r="G410" s="108"/>
      <c r="H410" s="108"/>
      <c r="I410" s="108"/>
      <c r="J410" s="108"/>
      <c r="K410" s="108"/>
      <c r="L410" s="108"/>
      <c r="M410" s="108"/>
      <c r="N410" s="108"/>
      <c r="O410" s="108"/>
      <c r="P410" s="108"/>
    </row>
    <row r="411" spans="1:16" ht="12.75" x14ac:dyDescent="0.2">
      <c r="A411" s="47"/>
      <c r="B411" s="48"/>
      <c r="C411" s="49"/>
      <c r="D411" s="47"/>
      <c r="E411" s="108"/>
      <c r="F411" s="108"/>
      <c r="G411" s="108"/>
      <c r="H411" s="108"/>
      <c r="I411" s="108"/>
      <c r="J411" s="108"/>
      <c r="K411" s="108"/>
      <c r="L411" s="108"/>
      <c r="M411" s="108"/>
      <c r="N411" s="108"/>
      <c r="O411" s="108"/>
      <c r="P411" s="108"/>
    </row>
    <row r="412" spans="1:16" ht="12.75" x14ac:dyDescent="0.2">
      <c r="A412" s="47"/>
      <c r="B412" s="48"/>
      <c r="C412" s="49"/>
      <c r="D412" s="47"/>
      <c r="E412" s="108"/>
      <c r="F412" s="108"/>
      <c r="G412" s="108"/>
      <c r="H412" s="108"/>
      <c r="I412" s="108"/>
      <c r="J412" s="108"/>
      <c r="K412" s="108"/>
      <c r="L412" s="108"/>
      <c r="M412" s="108"/>
      <c r="N412" s="108"/>
      <c r="O412" s="108"/>
      <c r="P412" s="108"/>
    </row>
    <row r="413" spans="1:16" ht="12.75" x14ac:dyDescent="0.2">
      <c r="A413" s="47"/>
      <c r="B413" s="48"/>
      <c r="C413" s="49"/>
      <c r="D413" s="47"/>
      <c r="E413" s="108"/>
      <c r="F413" s="108"/>
      <c r="G413" s="108"/>
      <c r="H413" s="108"/>
      <c r="I413" s="108"/>
      <c r="J413" s="108"/>
      <c r="K413" s="108"/>
      <c r="L413" s="108"/>
      <c r="M413" s="108"/>
      <c r="N413" s="108"/>
      <c r="O413" s="108"/>
      <c r="P413" s="108"/>
    </row>
    <row r="414" spans="1:16" ht="12.75" x14ac:dyDescent="0.2">
      <c r="A414" s="47"/>
      <c r="B414" s="48"/>
      <c r="C414" s="49"/>
      <c r="D414" s="47"/>
      <c r="E414" s="108"/>
      <c r="F414" s="108"/>
      <c r="G414" s="108"/>
      <c r="H414" s="108"/>
      <c r="I414" s="108"/>
      <c r="J414" s="108"/>
      <c r="K414" s="108"/>
      <c r="L414" s="108"/>
      <c r="M414" s="108"/>
      <c r="N414" s="108"/>
      <c r="O414" s="108"/>
      <c r="P414" s="108"/>
    </row>
    <row r="415" spans="1:16" ht="12.75" x14ac:dyDescent="0.2">
      <c r="A415" s="47"/>
      <c r="B415" s="48"/>
      <c r="C415" s="49"/>
      <c r="D415" s="47"/>
      <c r="E415" s="108"/>
      <c r="F415" s="108"/>
      <c r="G415" s="108"/>
      <c r="H415" s="108"/>
      <c r="I415" s="108"/>
      <c r="J415" s="108"/>
      <c r="K415" s="108"/>
      <c r="L415" s="108"/>
      <c r="M415" s="108"/>
      <c r="N415" s="108"/>
      <c r="O415" s="108"/>
      <c r="P415" s="108"/>
    </row>
    <row r="416" spans="1:16" ht="12.75" x14ac:dyDescent="0.2">
      <c r="A416" s="47"/>
      <c r="B416" s="48"/>
      <c r="C416" s="49"/>
      <c r="D416" s="47"/>
      <c r="E416" s="108"/>
      <c r="F416" s="108"/>
      <c r="G416" s="108"/>
      <c r="H416" s="108"/>
      <c r="I416" s="108"/>
      <c r="J416" s="108"/>
      <c r="K416" s="108"/>
      <c r="L416" s="108"/>
      <c r="M416" s="108"/>
      <c r="N416" s="108"/>
      <c r="O416" s="108"/>
      <c r="P416" s="108"/>
    </row>
    <row r="417" spans="1:16" ht="12.75" x14ac:dyDescent="0.2">
      <c r="A417" s="47"/>
      <c r="B417" s="48"/>
      <c r="C417" s="49"/>
      <c r="D417" s="47"/>
      <c r="E417" s="108"/>
      <c r="F417" s="108"/>
      <c r="G417" s="108"/>
      <c r="H417" s="108"/>
      <c r="I417" s="108"/>
      <c r="J417" s="108"/>
      <c r="K417" s="108"/>
      <c r="L417" s="108"/>
      <c r="M417" s="108"/>
      <c r="N417" s="108"/>
      <c r="O417" s="108"/>
      <c r="P417" s="108"/>
    </row>
    <row r="418" spans="1:16" ht="12.75" x14ac:dyDescent="0.2">
      <c r="A418" s="47"/>
      <c r="B418" s="48"/>
      <c r="C418" s="49"/>
      <c r="D418" s="47"/>
      <c r="E418" s="108"/>
      <c r="F418" s="108"/>
      <c r="G418" s="108"/>
      <c r="H418" s="108"/>
      <c r="I418" s="108"/>
      <c r="J418" s="108"/>
      <c r="K418" s="108"/>
      <c r="L418" s="108"/>
      <c r="M418" s="108"/>
      <c r="N418" s="108"/>
      <c r="O418" s="108"/>
      <c r="P418" s="108"/>
    </row>
    <row r="419" spans="1:16" ht="12.75" x14ac:dyDescent="0.2">
      <c r="A419" s="47"/>
      <c r="B419" s="48"/>
      <c r="C419" s="49"/>
      <c r="D419" s="47"/>
      <c r="E419" s="108"/>
      <c r="F419" s="108"/>
      <c r="G419" s="108"/>
      <c r="H419" s="108"/>
      <c r="I419" s="108"/>
      <c r="J419" s="108"/>
      <c r="K419" s="108"/>
      <c r="L419" s="108"/>
      <c r="M419" s="108"/>
      <c r="N419" s="108"/>
      <c r="O419" s="108"/>
      <c r="P419" s="108"/>
    </row>
    <row r="420" spans="1:16" ht="12.75" x14ac:dyDescent="0.2">
      <c r="A420" s="47"/>
      <c r="B420" s="48"/>
      <c r="C420" s="49"/>
      <c r="D420" s="47"/>
      <c r="E420" s="108"/>
      <c r="F420" s="108"/>
      <c r="G420" s="108"/>
      <c r="H420" s="108"/>
      <c r="I420" s="108"/>
      <c r="J420" s="108"/>
      <c r="K420" s="108"/>
      <c r="L420" s="108"/>
      <c r="M420" s="108"/>
      <c r="N420" s="108"/>
      <c r="O420" s="108"/>
      <c r="P420" s="108"/>
    </row>
    <row r="421" spans="1:16" ht="12.75" x14ac:dyDescent="0.2">
      <c r="A421" s="47"/>
      <c r="B421" s="48"/>
      <c r="C421" s="49"/>
      <c r="D421" s="47"/>
      <c r="E421" s="108"/>
      <c r="F421" s="108"/>
      <c r="G421" s="108"/>
      <c r="H421" s="108"/>
      <c r="I421" s="108"/>
      <c r="J421" s="108"/>
      <c r="K421" s="108"/>
      <c r="L421" s="108"/>
      <c r="M421" s="108"/>
      <c r="N421" s="108"/>
      <c r="O421" s="108"/>
      <c r="P421" s="108"/>
    </row>
    <row r="422" spans="1:16" ht="12.75" x14ac:dyDescent="0.2">
      <c r="A422" s="47"/>
      <c r="B422" s="48"/>
      <c r="C422" s="49"/>
      <c r="D422" s="47"/>
      <c r="E422" s="108"/>
      <c r="F422" s="108"/>
      <c r="G422" s="108"/>
      <c r="H422" s="108"/>
      <c r="I422" s="108"/>
      <c r="J422" s="108"/>
      <c r="K422" s="108"/>
      <c r="L422" s="108"/>
      <c r="M422" s="108"/>
      <c r="N422" s="108"/>
      <c r="O422" s="108"/>
      <c r="P422" s="108"/>
    </row>
    <row r="423" spans="1:16" ht="12.75" x14ac:dyDescent="0.2">
      <c r="A423" s="47"/>
      <c r="B423" s="48"/>
      <c r="C423" s="49"/>
      <c r="D423" s="47"/>
      <c r="E423" s="108"/>
      <c r="F423" s="108"/>
      <c r="G423" s="108"/>
      <c r="H423" s="108"/>
      <c r="I423" s="108"/>
      <c r="J423" s="108"/>
      <c r="K423" s="108"/>
      <c r="L423" s="108"/>
      <c r="M423" s="108"/>
      <c r="N423" s="108"/>
      <c r="O423" s="108"/>
      <c r="P423" s="108"/>
    </row>
    <row r="424" spans="1:16" ht="12.75" x14ac:dyDescent="0.2">
      <c r="A424" s="47"/>
      <c r="B424" s="48"/>
      <c r="C424" s="49"/>
      <c r="D424" s="47"/>
      <c r="E424" s="108"/>
      <c r="F424" s="108"/>
      <c r="G424" s="108"/>
      <c r="H424" s="108"/>
      <c r="I424" s="108"/>
      <c r="J424" s="108"/>
      <c r="K424" s="108"/>
      <c r="L424" s="108"/>
      <c r="M424" s="108"/>
      <c r="N424" s="108"/>
      <c r="O424" s="108"/>
      <c r="P424" s="108"/>
    </row>
    <row r="425" spans="1:16" ht="12.75" x14ac:dyDescent="0.2">
      <c r="A425" s="47"/>
      <c r="B425" s="48"/>
      <c r="C425" s="49"/>
      <c r="D425" s="47"/>
      <c r="E425" s="108"/>
      <c r="F425" s="108"/>
      <c r="G425" s="108"/>
      <c r="H425" s="108"/>
      <c r="I425" s="108"/>
      <c r="J425" s="108"/>
      <c r="K425" s="108"/>
      <c r="L425" s="108"/>
      <c r="M425" s="108"/>
      <c r="N425" s="108"/>
      <c r="O425" s="108"/>
      <c r="P425" s="108"/>
    </row>
    <row r="426" spans="1:16" ht="12.75" x14ac:dyDescent="0.2">
      <c r="A426" s="47"/>
      <c r="B426" s="48"/>
      <c r="C426" s="49"/>
      <c r="D426" s="47"/>
      <c r="E426" s="108"/>
      <c r="F426" s="108"/>
      <c r="G426" s="108"/>
      <c r="H426" s="108"/>
      <c r="I426" s="108"/>
      <c r="J426" s="108"/>
      <c r="K426" s="108"/>
      <c r="L426" s="108"/>
      <c r="M426" s="108"/>
      <c r="N426" s="108"/>
      <c r="O426" s="108"/>
      <c r="P426" s="108"/>
    </row>
    <row r="427" spans="1:16" ht="12.75" x14ac:dyDescent="0.2">
      <c r="A427" s="47"/>
      <c r="B427" s="48"/>
      <c r="C427" s="49"/>
      <c r="D427" s="47"/>
      <c r="E427" s="108"/>
      <c r="F427" s="108"/>
      <c r="G427" s="108"/>
      <c r="H427" s="108"/>
      <c r="I427" s="108"/>
      <c r="J427" s="108"/>
      <c r="K427" s="108"/>
      <c r="L427" s="108"/>
      <c r="M427" s="108"/>
      <c r="N427" s="108"/>
      <c r="O427" s="108"/>
      <c r="P427" s="108"/>
    </row>
    <row r="428" spans="1:16" ht="12.75" x14ac:dyDescent="0.2">
      <c r="A428" s="47"/>
      <c r="B428" s="48"/>
      <c r="C428" s="49"/>
      <c r="D428" s="47"/>
      <c r="E428" s="108"/>
      <c r="F428" s="108"/>
      <c r="G428" s="108"/>
      <c r="H428" s="108"/>
      <c r="I428" s="108"/>
      <c r="J428" s="108"/>
      <c r="K428" s="108"/>
      <c r="L428" s="108"/>
      <c r="M428" s="108"/>
      <c r="N428" s="108"/>
      <c r="O428" s="108"/>
      <c r="P428" s="108"/>
    </row>
    <row r="429" spans="1:16" ht="12.75" x14ac:dyDescent="0.2">
      <c r="A429" s="47"/>
      <c r="B429" s="48"/>
      <c r="C429" s="49"/>
      <c r="D429" s="47"/>
      <c r="E429" s="108"/>
      <c r="F429" s="108"/>
      <c r="G429" s="108"/>
      <c r="H429" s="108"/>
      <c r="I429" s="108"/>
      <c r="J429" s="108"/>
      <c r="K429" s="108"/>
      <c r="L429" s="108"/>
      <c r="M429" s="108"/>
      <c r="N429" s="108"/>
      <c r="O429" s="108"/>
      <c r="P429" s="108"/>
    </row>
    <row r="430" spans="1:16" ht="12.75" x14ac:dyDescent="0.2">
      <c r="A430" s="47"/>
      <c r="B430" s="48"/>
      <c r="C430" s="49"/>
      <c r="D430" s="47"/>
      <c r="E430" s="108"/>
      <c r="F430" s="108"/>
      <c r="G430" s="108"/>
      <c r="H430" s="108"/>
      <c r="I430" s="108"/>
      <c r="J430" s="108"/>
      <c r="K430" s="108"/>
      <c r="L430" s="108"/>
      <c r="M430" s="108"/>
      <c r="N430" s="108"/>
      <c r="O430" s="108"/>
      <c r="P430" s="108"/>
    </row>
    <row r="431" spans="1:16" ht="12.75" x14ac:dyDescent="0.2">
      <c r="A431" s="47"/>
      <c r="B431" s="48"/>
      <c r="C431" s="49"/>
      <c r="D431" s="47"/>
      <c r="E431" s="108"/>
      <c r="F431" s="108"/>
      <c r="G431" s="108"/>
      <c r="H431" s="108"/>
      <c r="I431" s="108"/>
      <c r="J431" s="108"/>
      <c r="K431" s="108"/>
      <c r="L431" s="108"/>
      <c r="M431" s="108"/>
      <c r="N431" s="108"/>
      <c r="O431" s="108"/>
      <c r="P431" s="108"/>
    </row>
    <row r="432" spans="1:16" ht="12.75" x14ac:dyDescent="0.2">
      <c r="A432" s="47"/>
      <c r="B432" s="48"/>
      <c r="C432" s="49"/>
      <c r="D432" s="47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</row>
    <row r="433" spans="1:16" ht="12.75" x14ac:dyDescent="0.2">
      <c r="A433" s="47"/>
      <c r="B433" s="48"/>
      <c r="C433" s="49"/>
      <c r="D433" s="47"/>
      <c r="E433" s="108"/>
      <c r="F433" s="108"/>
      <c r="G433" s="108"/>
      <c r="H433" s="108"/>
      <c r="I433" s="108"/>
      <c r="J433" s="108"/>
      <c r="K433" s="108"/>
      <c r="L433" s="108"/>
      <c r="M433" s="108"/>
      <c r="N433" s="108"/>
      <c r="O433" s="108"/>
      <c r="P433" s="108"/>
    </row>
    <row r="434" spans="1:16" ht="12.75" x14ac:dyDescent="0.2">
      <c r="A434" s="47"/>
      <c r="B434" s="48"/>
      <c r="C434" s="49"/>
      <c r="D434" s="47"/>
      <c r="E434" s="108"/>
      <c r="F434" s="108"/>
      <c r="G434" s="108"/>
      <c r="H434" s="108"/>
      <c r="I434" s="108"/>
      <c r="J434" s="108"/>
      <c r="K434" s="108"/>
      <c r="L434" s="108"/>
      <c r="M434" s="108"/>
      <c r="N434" s="108"/>
      <c r="O434" s="108"/>
      <c r="P434" s="108"/>
    </row>
    <row r="435" spans="1:16" ht="12.75" x14ac:dyDescent="0.2">
      <c r="A435" s="47"/>
      <c r="B435" s="48"/>
      <c r="C435" s="49"/>
      <c r="D435" s="47"/>
      <c r="E435" s="108"/>
      <c r="F435" s="108"/>
      <c r="G435" s="108"/>
      <c r="H435" s="108"/>
      <c r="I435" s="108"/>
      <c r="J435" s="108"/>
      <c r="K435" s="108"/>
      <c r="L435" s="108"/>
      <c r="M435" s="108"/>
      <c r="N435" s="108"/>
      <c r="O435" s="108"/>
      <c r="P435" s="108"/>
    </row>
    <row r="436" spans="1:16" ht="12.75" x14ac:dyDescent="0.2">
      <c r="A436" s="47"/>
      <c r="B436" s="48"/>
      <c r="C436" s="49"/>
      <c r="D436" s="47"/>
      <c r="E436" s="108"/>
      <c r="F436" s="108"/>
      <c r="G436" s="108"/>
      <c r="H436" s="108"/>
      <c r="I436" s="108"/>
      <c r="J436" s="108"/>
      <c r="K436" s="108"/>
      <c r="L436" s="108"/>
      <c r="M436" s="108"/>
      <c r="N436" s="108"/>
      <c r="O436" s="108"/>
      <c r="P436" s="108"/>
    </row>
    <row r="437" spans="1:16" ht="12.75" x14ac:dyDescent="0.2">
      <c r="A437" s="47"/>
      <c r="B437" s="48"/>
      <c r="C437" s="49"/>
      <c r="D437" s="47"/>
      <c r="E437" s="108"/>
      <c r="F437" s="108"/>
      <c r="G437" s="108"/>
      <c r="H437" s="108"/>
      <c r="I437" s="108"/>
      <c r="J437" s="108"/>
      <c r="K437" s="108"/>
      <c r="L437" s="108"/>
      <c r="M437" s="108"/>
      <c r="N437" s="108"/>
      <c r="O437" s="108"/>
      <c r="P437" s="108"/>
    </row>
    <row r="438" spans="1:16" ht="12.75" x14ac:dyDescent="0.2">
      <c r="A438" s="47"/>
      <c r="B438" s="48"/>
      <c r="C438" s="49"/>
      <c r="D438" s="47"/>
      <c r="E438" s="108"/>
      <c r="F438" s="108"/>
      <c r="G438" s="108"/>
      <c r="H438" s="108"/>
      <c r="I438" s="108"/>
      <c r="J438" s="108"/>
      <c r="K438" s="108"/>
      <c r="L438" s="108"/>
      <c r="M438" s="108"/>
      <c r="N438" s="108"/>
      <c r="O438" s="108"/>
      <c r="P438" s="108"/>
    </row>
    <row r="439" spans="1:16" ht="12.75" x14ac:dyDescent="0.2">
      <c r="A439" s="47"/>
      <c r="B439" s="48"/>
      <c r="C439" s="49"/>
      <c r="D439" s="47"/>
      <c r="E439" s="108"/>
      <c r="F439" s="108"/>
      <c r="G439" s="108"/>
      <c r="H439" s="108"/>
      <c r="I439" s="108"/>
      <c r="J439" s="108"/>
      <c r="K439" s="108"/>
      <c r="L439" s="108"/>
      <c r="M439" s="108"/>
      <c r="N439" s="108"/>
      <c r="O439" s="108"/>
      <c r="P439" s="108"/>
    </row>
    <row r="440" spans="1:16" ht="12.75" x14ac:dyDescent="0.2">
      <c r="A440" s="47"/>
      <c r="B440" s="48"/>
      <c r="C440" s="49"/>
      <c r="D440" s="47"/>
      <c r="E440" s="108"/>
      <c r="F440" s="108"/>
      <c r="G440" s="108"/>
      <c r="H440" s="108"/>
      <c r="I440" s="108"/>
      <c r="J440" s="108"/>
      <c r="K440" s="108"/>
      <c r="L440" s="108"/>
      <c r="M440" s="108"/>
      <c r="N440" s="108"/>
      <c r="O440" s="108"/>
      <c r="P440" s="108"/>
    </row>
    <row r="441" spans="1:16" ht="12.75" x14ac:dyDescent="0.2">
      <c r="A441" s="47"/>
      <c r="B441" s="48"/>
      <c r="C441" s="49"/>
      <c r="D441" s="47"/>
      <c r="E441" s="108"/>
      <c r="F441" s="108"/>
      <c r="G441" s="108"/>
      <c r="H441" s="108"/>
      <c r="I441" s="108"/>
      <c r="J441" s="108"/>
      <c r="K441" s="108"/>
      <c r="L441" s="108"/>
      <c r="M441" s="108"/>
      <c r="N441" s="108"/>
      <c r="O441" s="108"/>
      <c r="P441" s="108"/>
    </row>
    <row r="442" spans="1:16" ht="12.75" x14ac:dyDescent="0.2">
      <c r="A442" s="47"/>
      <c r="B442" s="48"/>
      <c r="C442" s="49"/>
      <c r="D442" s="47"/>
      <c r="E442" s="108"/>
      <c r="F442" s="108"/>
      <c r="G442" s="108"/>
      <c r="H442" s="108"/>
      <c r="I442" s="108"/>
      <c r="J442" s="108"/>
      <c r="K442" s="108"/>
      <c r="L442" s="108"/>
      <c r="M442" s="108"/>
      <c r="N442" s="108"/>
      <c r="O442" s="108"/>
      <c r="P442" s="108"/>
    </row>
    <row r="443" spans="1:16" ht="12.75" x14ac:dyDescent="0.2">
      <c r="A443" s="47"/>
      <c r="B443" s="48"/>
      <c r="C443" s="49"/>
      <c r="D443" s="47"/>
      <c r="E443" s="108"/>
      <c r="F443" s="108"/>
      <c r="G443" s="108"/>
      <c r="H443" s="108"/>
      <c r="I443" s="108"/>
      <c r="J443" s="108"/>
      <c r="K443" s="108"/>
      <c r="L443" s="108"/>
      <c r="M443" s="108"/>
      <c r="N443" s="108"/>
      <c r="O443" s="108"/>
      <c r="P443" s="108"/>
    </row>
    <row r="444" spans="1:16" ht="12.75" x14ac:dyDescent="0.2">
      <c r="A444" s="47"/>
      <c r="B444" s="48"/>
      <c r="C444" s="49"/>
      <c r="D444" s="47"/>
      <c r="E444" s="108"/>
      <c r="F444" s="108"/>
      <c r="G444" s="108"/>
      <c r="H444" s="108"/>
      <c r="I444" s="108"/>
      <c r="J444" s="108"/>
      <c r="K444" s="108"/>
      <c r="L444" s="108"/>
      <c r="M444" s="108"/>
      <c r="N444" s="108"/>
      <c r="O444" s="108"/>
      <c r="P444" s="108"/>
    </row>
    <row r="445" spans="1:16" ht="12.75" x14ac:dyDescent="0.2">
      <c r="A445" s="47"/>
      <c r="B445" s="48"/>
      <c r="C445" s="49"/>
      <c r="D445" s="47"/>
      <c r="E445" s="108"/>
      <c r="F445" s="108"/>
      <c r="G445" s="108"/>
      <c r="H445" s="108"/>
      <c r="I445" s="108"/>
      <c r="J445" s="108"/>
      <c r="K445" s="108"/>
      <c r="L445" s="108"/>
      <c r="M445" s="108"/>
      <c r="N445" s="108"/>
      <c r="O445" s="108"/>
      <c r="P445" s="108"/>
    </row>
    <row r="446" spans="1:16" ht="12.75" x14ac:dyDescent="0.2">
      <c r="A446" s="47"/>
      <c r="B446" s="48"/>
      <c r="C446" s="49"/>
      <c r="D446" s="47"/>
      <c r="E446" s="108"/>
      <c r="F446" s="108"/>
      <c r="G446" s="108"/>
      <c r="H446" s="108"/>
      <c r="I446" s="108"/>
      <c r="J446" s="108"/>
      <c r="K446" s="108"/>
      <c r="L446" s="108"/>
      <c r="M446" s="108"/>
      <c r="N446" s="108"/>
      <c r="O446" s="108"/>
      <c r="P446" s="108"/>
    </row>
    <row r="447" spans="1:16" ht="12.75" x14ac:dyDescent="0.2">
      <c r="A447" s="47"/>
      <c r="B447" s="48"/>
      <c r="C447" s="49"/>
      <c r="D447" s="47"/>
      <c r="E447" s="108"/>
      <c r="F447" s="108"/>
      <c r="G447" s="108"/>
      <c r="H447" s="108"/>
      <c r="I447" s="108"/>
      <c r="J447" s="108"/>
      <c r="K447" s="108"/>
      <c r="L447" s="108"/>
      <c r="M447" s="108"/>
      <c r="N447" s="108"/>
      <c r="O447" s="108"/>
      <c r="P447" s="108"/>
    </row>
    <row r="448" spans="1:16" ht="12.75" x14ac:dyDescent="0.2">
      <c r="A448" s="47"/>
      <c r="B448" s="48"/>
      <c r="C448" s="49"/>
      <c r="D448" s="47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</row>
    <row r="449" spans="1:16" ht="12.75" x14ac:dyDescent="0.2">
      <c r="A449" s="47"/>
      <c r="B449" s="48"/>
      <c r="C449" s="49"/>
      <c r="D449" s="47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</row>
    <row r="450" spans="1:16" ht="12.75" x14ac:dyDescent="0.2">
      <c r="A450" s="47"/>
      <c r="B450" s="48"/>
      <c r="C450" s="49"/>
      <c r="D450" s="47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</row>
    <row r="451" spans="1:16" ht="12.75" x14ac:dyDescent="0.2">
      <c r="A451" s="47"/>
      <c r="B451" s="48"/>
      <c r="C451" s="49"/>
      <c r="D451" s="47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</row>
    <row r="452" spans="1:16" ht="12.75" x14ac:dyDescent="0.2">
      <c r="A452" s="47"/>
      <c r="B452" s="48"/>
      <c r="C452" s="49"/>
      <c r="D452" s="47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</row>
    <row r="453" spans="1:16" ht="12.75" x14ac:dyDescent="0.2">
      <c r="A453" s="47"/>
      <c r="B453" s="48"/>
      <c r="C453" s="49"/>
      <c r="D453" s="47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</row>
    <row r="454" spans="1:16" ht="12.75" x14ac:dyDescent="0.2">
      <c r="A454" s="47"/>
      <c r="B454" s="48"/>
      <c r="C454" s="49"/>
      <c r="D454" s="47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</row>
    <row r="455" spans="1:16" ht="12.75" x14ac:dyDescent="0.2">
      <c r="A455" s="47"/>
      <c r="B455" s="48"/>
      <c r="C455" s="49"/>
      <c r="D455" s="47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</row>
    <row r="456" spans="1:16" ht="12.75" x14ac:dyDescent="0.2">
      <c r="A456" s="47"/>
      <c r="B456" s="48"/>
      <c r="C456" s="49"/>
      <c r="D456" s="47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</row>
    <row r="457" spans="1:16" ht="12.75" x14ac:dyDescent="0.2">
      <c r="A457" s="47"/>
      <c r="B457" s="48"/>
      <c r="C457" s="49"/>
      <c r="D457" s="47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</row>
    <row r="458" spans="1:16" ht="12.75" x14ac:dyDescent="0.2">
      <c r="A458" s="47"/>
      <c r="B458" s="48"/>
      <c r="C458" s="49"/>
      <c r="D458" s="47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</row>
    <row r="459" spans="1:16" ht="12.75" x14ac:dyDescent="0.2">
      <c r="A459" s="47"/>
      <c r="B459" s="48"/>
      <c r="C459" s="49"/>
      <c r="D459" s="47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</row>
    <row r="460" spans="1:16" ht="12.75" x14ac:dyDescent="0.2">
      <c r="A460" s="47"/>
      <c r="B460" s="48"/>
      <c r="C460" s="49"/>
      <c r="D460" s="47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</row>
    <row r="461" spans="1:16" ht="12.75" x14ac:dyDescent="0.2">
      <c r="A461" s="47"/>
      <c r="B461" s="48"/>
      <c r="C461" s="49"/>
      <c r="D461" s="47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</row>
    <row r="462" spans="1:16" ht="12.75" x14ac:dyDescent="0.2">
      <c r="A462" s="47"/>
      <c r="B462" s="48"/>
      <c r="C462" s="49"/>
      <c r="D462" s="47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</row>
    <row r="463" spans="1:16" ht="12.75" x14ac:dyDescent="0.2">
      <c r="A463" s="47"/>
      <c r="B463" s="48"/>
      <c r="C463" s="49"/>
      <c r="D463" s="47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</row>
    <row r="464" spans="1:16" ht="12.75" x14ac:dyDescent="0.2">
      <c r="A464" s="47"/>
      <c r="B464" s="48"/>
      <c r="C464" s="49"/>
      <c r="D464" s="47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</row>
    <row r="465" spans="1:16" ht="12.75" x14ac:dyDescent="0.2">
      <c r="A465" s="47"/>
      <c r="B465" s="48"/>
      <c r="C465" s="49"/>
      <c r="D465" s="47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</row>
    <row r="466" spans="1:16" ht="12.75" x14ac:dyDescent="0.2">
      <c r="A466" s="47"/>
      <c r="B466" s="48"/>
      <c r="C466" s="49"/>
      <c r="D466" s="47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</row>
    <row r="467" spans="1:16" ht="12.75" x14ac:dyDescent="0.2">
      <c r="A467" s="47"/>
      <c r="B467" s="48"/>
      <c r="C467" s="49"/>
      <c r="D467" s="47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</row>
    <row r="468" spans="1:16" ht="12.75" x14ac:dyDescent="0.2">
      <c r="A468" s="47"/>
      <c r="B468" s="48"/>
      <c r="C468" s="49"/>
      <c r="D468" s="47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</row>
    <row r="469" spans="1:16" ht="12.75" x14ac:dyDescent="0.2">
      <c r="A469" s="47"/>
      <c r="B469" s="48"/>
      <c r="C469" s="49"/>
      <c r="D469" s="47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</row>
    <row r="470" spans="1:16" ht="12.75" x14ac:dyDescent="0.2">
      <c r="A470" s="47"/>
      <c r="B470" s="48"/>
      <c r="C470" s="49"/>
      <c r="D470" s="47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</row>
    <row r="471" spans="1:16" ht="12.75" x14ac:dyDescent="0.2">
      <c r="A471" s="47"/>
      <c r="B471" s="48"/>
      <c r="C471" s="49"/>
      <c r="D471" s="47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</row>
    <row r="472" spans="1:16" ht="12.75" x14ac:dyDescent="0.2">
      <c r="A472" s="47"/>
      <c r="B472" s="48"/>
      <c r="C472" s="49"/>
      <c r="D472" s="47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</row>
    <row r="473" spans="1:16" ht="12.75" x14ac:dyDescent="0.2">
      <c r="A473" s="47"/>
      <c r="B473" s="48"/>
      <c r="C473" s="49"/>
      <c r="D473" s="47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</row>
    <row r="474" spans="1:16" ht="12.75" x14ac:dyDescent="0.2">
      <c r="A474" s="47"/>
      <c r="B474" s="48"/>
      <c r="C474" s="49"/>
      <c r="D474" s="47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</row>
    <row r="475" spans="1:16" ht="12.75" x14ac:dyDescent="0.2">
      <c r="A475" s="47"/>
      <c r="B475" s="48"/>
      <c r="C475" s="49"/>
      <c r="D475" s="47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</row>
    <row r="476" spans="1:16" ht="12.75" x14ac:dyDescent="0.2">
      <c r="A476" s="47"/>
      <c r="B476" s="48"/>
      <c r="C476" s="49"/>
      <c r="D476" s="47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</row>
    <row r="477" spans="1:16" ht="12.75" x14ac:dyDescent="0.2">
      <c r="A477" s="47"/>
      <c r="B477" s="48"/>
      <c r="C477" s="49"/>
      <c r="D477" s="47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</row>
    <row r="478" spans="1:16" ht="12.75" x14ac:dyDescent="0.2">
      <c r="A478" s="47"/>
      <c r="B478" s="48"/>
      <c r="C478" s="49"/>
      <c r="D478" s="47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</row>
    <row r="479" spans="1:16" ht="12.75" x14ac:dyDescent="0.2">
      <c r="A479" s="47"/>
      <c r="B479" s="48"/>
      <c r="C479" s="49"/>
      <c r="D479" s="47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</row>
    <row r="480" spans="1:16" ht="12.75" x14ac:dyDescent="0.2">
      <c r="A480" s="47"/>
      <c r="B480" s="48"/>
      <c r="C480" s="49"/>
      <c r="D480" s="47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</row>
    <row r="481" spans="1:16" ht="12.75" x14ac:dyDescent="0.2">
      <c r="A481" s="47"/>
      <c r="B481" s="48"/>
      <c r="C481" s="49"/>
      <c r="D481" s="47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</row>
    <row r="482" spans="1:16" ht="12.75" x14ac:dyDescent="0.2">
      <c r="A482" s="47"/>
      <c r="B482" s="48"/>
      <c r="C482" s="49"/>
      <c r="D482" s="47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</row>
    <row r="483" spans="1:16" ht="12.75" x14ac:dyDescent="0.2">
      <c r="A483" s="47"/>
      <c r="B483" s="48"/>
      <c r="C483" s="49"/>
      <c r="D483" s="47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</row>
    <row r="484" spans="1:16" ht="12.75" x14ac:dyDescent="0.2">
      <c r="A484" s="47"/>
      <c r="B484" s="48"/>
      <c r="C484" s="49"/>
      <c r="D484" s="47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</row>
    <row r="485" spans="1:16" ht="12.75" x14ac:dyDescent="0.2">
      <c r="A485" s="47"/>
      <c r="B485" s="48"/>
      <c r="C485" s="49"/>
      <c r="D485" s="47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</row>
    <row r="486" spans="1:16" ht="12.75" x14ac:dyDescent="0.2">
      <c r="A486" s="47"/>
      <c r="B486" s="48"/>
      <c r="C486" s="49"/>
      <c r="D486" s="47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</row>
    <row r="487" spans="1:16" ht="12.75" x14ac:dyDescent="0.2">
      <c r="A487" s="47"/>
      <c r="B487" s="48"/>
      <c r="C487" s="49"/>
      <c r="D487" s="47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</row>
    <row r="488" spans="1:16" ht="12.75" x14ac:dyDescent="0.2">
      <c r="A488" s="47"/>
      <c r="B488" s="48"/>
      <c r="C488" s="49"/>
      <c r="D488" s="47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</row>
    <row r="489" spans="1:16" ht="12.75" x14ac:dyDescent="0.2">
      <c r="A489" s="47"/>
      <c r="B489" s="48"/>
      <c r="C489" s="49"/>
      <c r="D489" s="47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</row>
    <row r="490" spans="1:16" ht="12.75" x14ac:dyDescent="0.2">
      <c r="A490" s="47"/>
      <c r="B490" s="48"/>
      <c r="C490" s="49"/>
      <c r="D490" s="47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</row>
    <row r="491" spans="1:16" ht="12.75" x14ac:dyDescent="0.2">
      <c r="A491" s="47"/>
      <c r="B491" s="48"/>
      <c r="C491" s="49"/>
      <c r="D491" s="47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</row>
    <row r="492" spans="1:16" ht="12.75" x14ac:dyDescent="0.2">
      <c r="A492" s="47"/>
      <c r="B492" s="48"/>
      <c r="C492" s="49"/>
      <c r="D492" s="47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</row>
    <row r="493" spans="1:16" ht="12.75" x14ac:dyDescent="0.2">
      <c r="A493" s="47"/>
      <c r="B493" s="48"/>
      <c r="C493" s="49"/>
      <c r="D493" s="47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</row>
    <row r="494" spans="1:16" ht="12.75" x14ac:dyDescent="0.2">
      <c r="A494" s="47"/>
      <c r="B494" s="48"/>
      <c r="C494" s="49"/>
      <c r="D494" s="47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</row>
    <row r="495" spans="1:16" ht="12.75" x14ac:dyDescent="0.2">
      <c r="A495" s="47"/>
      <c r="B495" s="48"/>
      <c r="C495" s="49"/>
      <c r="D495" s="47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</row>
    <row r="496" spans="1:16" ht="12.75" x14ac:dyDescent="0.2">
      <c r="A496" s="47"/>
      <c r="B496" s="48"/>
      <c r="C496" s="49"/>
      <c r="D496" s="47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</row>
    <row r="497" spans="1:16" ht="12.75" x14ac:dyDescent="0.2">
      <c r="A497" s="47"/>
      <c r="B497" s="48"/>
      <c r="C497" s="49"/>
      <c r="D497" s="47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</row>
    <row r="498" spans="1:16" ht="12.75" x14ac:dyDescent="0.2">
      <c r="A498" s="47"/>
      <c r="B498" s="48"/>
      <c r="C498" s="49"/>
      <c r="D498" s="47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</row>
    <row r="499" spans="1:16" ht="12.75" x14ac:dyDescent="0.2">
      <c r="A499" s="47"/>
      <c r="B499" s="48"/>
      <c r="C499" s="49"/>
      <c r="D499" s="47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</row>
    <row r="500" spans="1:16" ht="12.75" x14ac:dyDescent="0.2">
      <c r="A500" s="47"/>
      <c r="B500" s="48"/>
      <c r="C500" s="49"/>
      <c r="D500" s="47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</row>
    <row r="501" spans="1:16" ht="12.75" x14ac:dyDescent="0.2">
      <c r="A501" s="47"/>
      <c r="B501" s="48"/>
      <c r="C501" s="49"/>
      <c r="D501" s="47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</row>
    <row r="502" spans="1:16" ht="12.75" x14ac:dyDescent="0.2">
      <c r="A502" s="47"/>
      <c r="B502" s="48"/>
      <c r="C502" s="49"/>
      <c r="D502" s="47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</row>
    <row r="503" spans="1:16" ht="12.75" x14ac:dyDescent="0.2">
      <c r="A503" s="47"/>
      <c r="B503" s="48"/>
      <c r="C503" s="49"/>
      <c r="D503" s="47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</row>
    <row r="504" spans="1:16" ht="12.75" x14ac:dyDescent="0.2">
      <c r="A504" s="47"/>
      <c r="B504" s="48"/>
      <c r="C504" s="49"/>
      <c r="D504" s="47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</row>
    <row r="505" spans="1:16" ht="12.75" x14ac:dyDescent="0.2">
      <c r="A505" s="47"/>
      <c r="B505" s="48"/>
      <c r="C505" s="49"/>
      <c r="D505" s="47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</row>
    <row r="506" spans="1:16" ht="12.75" x14ac:dyDescent="0.2">
      <c r="A506" s="47"/>
      <c r="B506" s="48"/>
      <c r="C506" s="49"/>
      <c r="D506" s="47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</row>
    <row r="507" spans="1:16" ht="12.75" x14ac:dyDescent="0.2">
      <c r="A507" s="47"/>
      <c r="B507" s="48"/>
      <c r="C507" s="49"/>
      <c r="D507" s="47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</row>
    <row r="508" spans="1:16" ht="12.75" x14ac:dyDescent="0.2">
      <c r="A508" s="47"/>
      <c r="B508" s="48"/>
      <c r="C508" s="49"/>
      <c r="D508" s="47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</row>
    <row r="509" spans="1:16" ht="12.75" x14ac:dyDescent="0.2">
      <c r="A509" s="47"/>
      <c r="B509" s="48"/>
      <c r="C509" s="49"/>
      <c r="D509" s="47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</row>
    <row r="510" spans="1:16" ht="12.75" x14ac:dyDescent="0.2">
      <c r="A510" s="47"/>
      <c r="B510" s="48"/>
      <c r="C510" s="49"/>
      <c r="D510" s="47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</row>
    <row r="511" spans="1:16" ht="12.75" x14ac:dyDescent="0.2">
      <c r="A511" s="47"/>
      <c r="B511" s="48"/>
      <c r="C511" s="49"/>
      <c r="D511" s="47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</row>
    <row r="512" spans="1:16" ht="12.75" x14ac:dyDescent="0.2">
      <c r="A512" s="47"/>
      <c r="B512" s="48"/>
      <c r="C512" s="49"/>
      <c r="D512" s="47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</row>
    <row r="513" spans="1:16" ht="12.75" x14ac:dyDescent="0.2">
      <c r="A513" s="47"/>
      <c r="B513" s="48"/>
      <c r="C513" s="49"/>
      <c r="D513" s="47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</row>
    <row r="514" spans="1:16" ht="12.75" x14ac:dyDescent="0.2">
      <c r="A514" s="47"/>
      <c r="B514" s="48"/>
      <c r="C514" s="49"/>
      <c r="D514" s="47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</row>
    <row r="515" spans="1:16" ht="12.75" x14ac:dyDescent="0.2">
      <c r="A515" s="47"/>
      <c r="B515" s="48"/>
      <c r="C515" s="49"/>
      <c r="D515" s="47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</row>
    <row r="516" spans="1:16" ht="12.75" x14ac:dyDescent="0.2">
      <c r="A516" s="47"/>
      <c r="B516" s="48"/>
      <c r="C516" s="49"/>
      <c r="D516" s="47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</row>
    <row r="517" spans="1:16" ht="12.75" x14ac:dyDescent="0.2">
      <c r="A517" s="47"/>
      <c r="B517" s="48"/>
      <c r="C517" s="49"/>
      <c r="D517" s="47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</row>
    <row r="518" spans="1:16" ht="12.75" x14ac:dyDescent="0.2">
      <c r="A518" s="47"/>
      <c r="B518" s="48"/>
      <c r="C518" s="49"/>
      <c r="D518" s="47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</row>
    <row r="519" spans="1:16" ht="12.75" x14ac:dyDescent="0.2">
      <c r="A519" s="47"/>
      <c r="B519" s="48"/>
      <c r="C519" s="49"/>
      <c r="D519" s="47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</row>
    <row r="520" spans="1:16" ht="12.75" x14ac:dyDescent="0.2">
      <c r="A520" s="47"/>
      <c r="B520" s="48"/>
      <c r="C520" s="49"/>
      <c r="D520" s="47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</row>
    <row r="521" spans="1:16" ht="12.75" x14ac:dyDescent="0.2">
      <c r="A521" s="47"/>
      <c r="B521" s="48"/>
      <c r="C521" s="49"/>
      <c r="D521" s="47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</row>
    <row r="522" spans="1:16" ht="12.75" x14ac:dyDescent="0.2">
      <c r="A522" s="47"/>
      <c r="B522" s="48"/>
      <c r="C522" s="49"/>
      <c r="D522" s="47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</row>
    <row r="523" spans="1:16" ht="12.75" x14ac:dyDescent="0.2">
      <c r="A523" s="47"/>
      <c r="B523" s="48"/>
      <c r="C523" s="49"/>
      <c r="D523" s="47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</row>
    <row r="524" spans="1:16" ht="12.75" x14ac:dyDescent="0.2">
      <c r="A524" s="47"/>
      <c r="B524" s="48"/>
      <c r="C524" s="49"/>
      <c r="D524" s="47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</row>
    <row r="525" spans="1:16" ht="12.75" x14ac:dyDescent="0.2">
      <c r="A525" s="47"/>
      <c r="B525" s="48"/>
      <c r="C525" s="49"/>
      <c r="D525" s="47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</row>
    <row r="526" spans="1:16" ht="12.75" x14ac:dyDescent="0.2">
      <c r="A526" s="47"/>
      <c r="B526" s="48"/>
      <c r="C526" s="49"/>
      <c r="D526" s="47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</row>
    <row r="527" spans="1:16" ht="12.75" x14ac:dyDescent="0.2">
      <c r="A527" s="47"/>
      <c r="B527" s="48"/>
      <c r="C527" s="49"/>
      <c r="D527" s="47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</row>
    <row r="528" spans="1:16" ht="12.75" x14ac:dyDescent="0.2">
      <c r="A528" s="47"/>
      <c r="B528" s="48"/>
      <c r="C528" s="49"/>
      <c r="D528" s="47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</row>
    <row r="529" spans="1:16" ht="12.75" x14ac:dyDescent="0.2">
      <c r="A529" s="47"/>
      <c r="B529" s="48"/>
      <c r="C529" s="49"/>
      <c r="D529" s="47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</row>
    <row r="530" spans="1:16" ht="12.75" x14ac:dyDescent="0.2">
      <c r="A530" s="47"/>
      <c r="B530" s="48"/>
      <c r="C530" s="49"/>
      <c r="D530" s="47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</row>
    <row r="531" spans="1:16" ht="12.75" x14ac:dyDescent="0.2">
      <c r="A531" s="47"/>
      <c r="B531" s="48"/>
      <c r="C531" s="49"/>
      <c r="D531" s="47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</row>
    <row r="532" spans="1:16" ht="12.75" x14ac:dyDescent="0.2">
      <c r="A532" s="47"/>
      <c r="B532" s="48"/>
      <c r="C532" s="49"/>
      <c r="D532" s="47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</row>
    <row r="533" spans="1:16" ht="12.75" x14ac:dyDescent="0.2">
      <c r="A533" s="47"/>
      <c r="B533" s="48"/>
      <c r="C533" s="49"/>
      <c r="D533" s="47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</row>
    <row r="534" spans="1:16" ht="12.75" x14ac:dyDescent="0.2">
      <c r="A534" s="47"/>
      <c r="B534" s="48"/>
      <c r="C534" s="49"/>
      <c r="D534" s="47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</row>
    <row r="535" spans="1:16" ht="12.75" x14ac:dyDescent="0.2">
      <c r="A535" s="47"/>
      <c r="B535" s="48"/>
      <c r="C535" s="49"/>
      <c r="D535" s="47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</row>
    <row r="536" spans="1:16" ht="12.75" x14ac:dyDescent="0.2">
      <c r="A536" s="47"/>
      <c r="B536" s="48"/>
      <c r="C536" s="49"/>
      <c r="D536" s="47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</row>
    <row r="537" spans="1:16" ht="12.75" x14ac:dyDescent="0.2">
      <c r="A537" s="47"/>
      <c r="B537" s="48"/>
      <c r="C537" s="49"/>
      <c r="D537" s="47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</row>
    <row r="538" spans="1:16" ht="12.75" x14ac:dyDescent="0.2">
      <c r="A538" s="47"/>
      <c r="B538" s="48"/>
      <c r="C538" s="49"/>
      <c r="D538" s="47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</row>
    <row r="539" spans="1:16" ht="12.75" x14ac:dyDescent="0.2">
      <c r="A539" s="47"/>
      <c r="B539" s="48"/>
      <c r="C539" s="49"/>
      <c r="D539" s="47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</row>
    <row r="540" spans="1:16" ht="12.75" x14ac:dyDescent="0.2">
      <c r="A540" s="47"/>
      <c r="B540" s="48"/>
      <c r="C540" s="49"/>
      <c r="D540" s="47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</row>
    <row r="541" spans="1:16" ht="12.75" x14ac:dyDescent="0.2">
      <c r="A541" s="47"/>
      <c r="B541" s="48"/>
      <c r="C541" s="49"/>
      <c r="D541" s="47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</row>
    <row r="542" spans="1:16" ht="12.75" x14ac:dyDescent="0.2">
      <c r="A542" s="47"/>
      <c r="B542" s="48"/>
      <c r="C542" s="49"/>
      <c r="D542" s="47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</row>
    <row r="543" spans="1:16" ht="12.75" x14ac:dyDescent="0.2">
      <c r="A543" s="47"/>
      <c r="B543" s="48"/>
      <c r="C543" s="49"/>
      <c r="D543" s="47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</row>
    <row r="544" spans="1:16" ht="12.75" x14ac:dyDescent="0.2">
      <c r="A544" s="47"/>
      <c r="B544" s="48"/>
      <c r="C544" s="49"/>
      <c r="D544" s="47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</row>
    <row r="545" spans="1:16" ht="12.75" x14ac:dyDescent="0.2">
      <c r="A545" s="47"/>
      <c r="B545" s="48"/>
      <c r="C545" s="49"/>
      <c r="D545" s="47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</row>
    <row r="546" spans="1:16" ht="12.75" x14ac:dyDescent="0.2">
      <c r="A546" s="47"/>
      <c r="B546" s="48"/>
      <c r="C546" s="49"/>
      <c r="D546" s="47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</row>
    <row r="547" spans="1:16" ht="12.75" x14ac:dyDescent="0.2">
      <c r="A547" s="47"/>
      <c r="B547" s="48"/>
      <c r="C547" s="49"/>
      <c r="D547" s="47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</row>
    <row r="548" spans="1:16" ht="12.75" x14ac:dyDescent="0.2">
      <c r="A548" s="47"/>
      <c r="B548" s="48"/>
      <c r="C548" s="49"/>
      <c r="D548" s="47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</row>
    <row r="549" spans="1:16" ht="12.75" x14ac:dyDescent="0.2">
      <c r="A549" s="47"/>
      <c r="B549" s="48"/>
      <c r="C549" s="49"/>
      <c r="D549" s="47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</row>
    <row r="550" spans="1:16" ht="12.75" x14ac:dyDescent="0.2">
      <c r="A550" s="47"/>
      <c r="B550" s="48"/>
      <c r="C550" s="49"/>
      <c r="D550" s="47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</row>
    <row r="551" spans="1:16" ht="12.75" x14ac:dyDescent="0.2">
      <c r="A551" s="47"/>
      <c r="B551" s="48"/>
      <c r="C551" s="49"/>
      <c r="D551" s="47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</row>
    <row r="552" spans="1:16" ht="12.75" x14ac:dyDescent="0.2">
      <c r="A552" s="47"/>
      <c r="B552" s="48"/>
      <c r="C552" s="49"/>
      <c r="D552" s="47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</row>
    <row r="553" spans="1:16" ht="12.75" x14ac:dyDescent="0.2">
      <c r="A553" s="47"/>
      <c r="B553" s="48"/>
      <c r="C553" s="49"/>
      <c r="D553" s="47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</row>
    <row r="554" spans="1:16" ht="12.75" x14ac:dyDescent="0.2">
      <c r="A554" s="47"/>
      <c r="B554" s="48"/>
      <c r="C554" s="49"/>
      <c r="D554" s="47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</row>
    <row r="555" spans="1:16" ht="12.75" x14ac:dyDescent="0.2">
      <c r="A555" s="47"/>
      <c r="B555" s="48"/>
      <c r="C555" s="49"/>
      <c r="D555" s="47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</row>
    <row r="556" spans="1:16" ht="12.75" x14ac:dyDescent="0.2">
      <c r="A556" s="47"/>
      <c r="B556" s="48"/>
      <c r="C556" s="49"/>
      <c r="D556" s="47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</row>
    <row r="557" spans="1:16" ht="12.75" x14ac:dyDescent="0.2">
      <c r="A557" s="47"/>
      <c r="B557" s="48"/>
      <c r="C557" s="49"/>
      <c r="D557" s="47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</row>
    <row r="558" spans="1:16" ht="12.75" x14ac:dyDescent="0.2">
      <c r="A558" s="47"/>
      <c r="B558" s="48"/>
      <c r="C558" s="49"/>
      <c r="D558" s="47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</row>
    <row r="559" spans="1:16" ht="12.75" x14ac:dyDescent="0.2">
      <c r="A559" s="47"/>
      <c r="B559" s="48"/>
      <c r="C559" s="49"/>
      <c r="D559" s="47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</row>
    <row r="560" spans="1:16" ht="12.75" x14ac:dyDescent="0.2">
      <c r="A560" s="47"/>
      <c r="B560" s="48"/>
      <c r="C560" s="49"/>
      <c r="D560" s="47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</row>
    <row r="561" spans="1:16" ht="12.75" x14ac:dyDescent="0.2">
      <c r="A561" s="47"/>
      <c r="B561" s="48"/>
      <c r="C561" s="49"/>
      <c r="D561" s="47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</row>
    <row r="562" spans="1:16" ht="12.75" x14ac:dyDescent="0.2">
      <c r="A562" s="47"/>
      <c r="B562" s="48"/>
      <c r="C562" s="49"/>
      <c r="D562" s="47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</row>
    <row r="563" spans="1:16" ht="12.75" x14ac:dyDescent="0.2">
      <c r="A563" s="47"/>
      <c r="B563" s="48"/>
      <c r="C563" s="49"/>
      <c r="D563" s="47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</row>
    <row r="564" spans="1:16" ht="12.75" x14ac:dyDescent="0.2">
      <c r="A564" s="47"/>
      <c r="B564" s="48"/>
      <c r="C564" s="49"/>
      <c r="D564" s="47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</row>
    <row r="565" spans="1:16" ht="12.75" x14ac:dyDescent="0.2">
      <c r="A565" s="47"/>
      <c r="B565" s="48"/>
      <c r="C565" s="49"/>
      <c r="D565" s="47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</row>
    <row r="566" spans="1:16" ht="12.75" x14ac:dyDescent="0.2">
      <c r="A566" s="47"/>
      <c r="B566" s="48"/>
      <c r="C566" s="49"/>
      <c r="D566" s="47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</row>
    <row r="567" spans="1:16" ht="12.75" x14ac:dyDescent="0.2">
      <c r="A567" s="47"/>
      <c r="B567" s="48"/>
      <c r="C567" s="49"/>
      <c r="D567" s="47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</row>
    <row r="568" spans="1:16" ht="12.75" x14ac:dyDescent="0.2">
      <c r="A568" s="47"/>
      <c r="B568" s="48"/>
      <c r="C568" s="49"/>
      <c r="D568" s="47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</row>
    <row r="569" spans="1:16" ht="12.75" x14ac:dyDescent="0.2">
      <c r="A569" s="47"/>
      <c r="B569" s="48"/>
      <c r="C569" s="49"/>
      <c r="D569" s="47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</row>
    <row r="570" spans="1:16" ht="12.75" x14ac:dyDescent="0.2">
      <c r="A570" s="47"/>
      <c r="B570" s="48"/>
      <c r="C570" s="49"/>
      <c r="D570" s="47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</row>
    <row r="571" spans="1:16" ht="12.75" x14ac:dyDescent="0.2">
      <c r="A571" s="47"/>
      <c r="B571" s="48"/>
      <c r="C571" s="49"/>
      <c r="D571" s="47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</row>
    <row r="572" spans="1:16" ht="12.75" x14ac:dyDescent="0.2">
      <c r="A572" s="47"/>
      <c r="B572" s="48"/>
      <c r="C572" s="49"/>
      <c r="D572" s="47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</row>
    <row r="573" spans="1:16" ht="12.75" x14ac:dyDescent="0.2">
      <c r="A573" s="47"/>
      <c r="B573" s="48"/>
      <c r="C573" s="49"/>
      <c r="D573" s="47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</row>
    <row r="574" spans="1:16" ht="12.75" x14ac:dyDescent="0.2">
      <c r="A574" s="47"/>
      <c r="B574" s="48"/>
      <c r="C574" s="49"/>
      <c r="D574" s="47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</row>
    <row r="575" spans="1:16" ht="12.75" x14ac:dyDescent="0.2">
      <c r="A575" s="47"/>
      <c r="B575" s="48"/>
      <c r="C575" s="49"/>
      <c r="D575" s="47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</row>
    <row r="576" spans="1:16" ht="12.75" x14ac:dyDescent="0.2">
      <c r="A576" s="47"/>
      <c r="B576" s="48"/>
      <c r="C576" s="49"/>
      <c r="D576" s="47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</row>
    <row r="577" spans="1:16" ht="12.75" x14ac:dyDescent="0.2">
      <c r="A577" s="47"/>
      <c r="B577" s="48"/>
      <c r="C577" s="49"/>
      <c r="D577" s="47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</row>
    <row r="578" spans="1:16" ht="12.75" x14ac:dyDescent="0.2">
      <c r="A578" s="47"/>
      <c r="B578" s="48"/>
      <c r="C578" s="49"/>
      <c r="D578" s="47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</row>
    <row r="579" spans="1:16" ht="12.75" x14ac:dyDescent="0.2">
      <c r="A579" s="47"/>
      <c r="B579" s="48"/>
      <c r="C579" s="49"/>
      <c r="D579" s="47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</row>
    <row r="580" spans="1:16" ht="12.75" x14ac:dyDescent="0.2">
      <c r="A580" s="47"/>
      <c r="B580" s="48"/>
      <c r="C580" s="49"/>
      <c r="D580" s="47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</row>
    <row r="581" spans="1:16" ht="12.75" x14ac:dyDescent="0.2">
      <c r="A581" s="47"/>
      <c r="B581" s="48"/>
      <c r="C581" s="49"/>
      <c r="D581" s="47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</row>
    <row r="582" spans="1:16" ht="12.75" x14ac:dyDescent="0.2">
      <c r="A582" s="47"/>
      <c r="B582" s="48"/>
      <c r="C582" s="49"/>
      <c r="D582" s="47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</row>
    <row r="583" spans="1:16" ht="12.75" x14ac:dyDescent="0.2">
      <c r="A583" s="47"/>
      <c r="B583" s="48"/>
      <c r="C583" s="49"/>
      <c r="D583" s="47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</row>
    <row r="584" spans="1:16" ht="12.75" x14ac:dyDescent="0.2">
      <c r="A584" s="47"/>
      <c r="B584" s="48"/>
      <c r="C584" s="49"/>
      <c r="D584" s="47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</row>
    <row r="585" spans="1:16" ht="12.75" x14ac:dyDescent="0.2">
      <c r="A585" s="47"/>
      <c r="B585" s="48"/>
      <c r="C585" s="49"/>
      <c r="D585" s="47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</row>
    <row r="586" spans="1:16" ht="12.75" x14ac:dyDescent="0.2">
      <c r="A586" s="47"/>
      <c r="B586" s="48"/>
      <c r="C586" s="49"/>
      <c r="D586" s="47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</row>
    <row r="587" spans="1:16" ht="12.75" x14ac:dyDescent="0.2">
      <c r="A587" s="47"/>
      <c r="B587" s="48"/>
      <c r="C587" s="49"/>
      <c r="D587" s="47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</row>
    <row r="588" spans="1:16" ht="12.75" x14ac:dyDescent="0.2">
      <c r="A588" s="47"/>
      <c r="B588" s="48"/>
      <c r="C588" s="49"/>
      <c r="D588" s="47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</row>
    <row r="589" spans="1:16" ht="12.75" x14ac:dyDescent="0.2">
      <c r="A589" s="47"/>
      <c r="B589" s="48"/>
      <c r="C589" s="49"/>
      <c r="D589" s="47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</row>
    <row r="590" spans="1:16" ht="12.75" x14ac:dyDescent="0.2">
      <c r="A590" s="47"/>
      <c r="B590" s="48"/>
      <c r="C590" s="49"/>
      <c r="D590" s="47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</row>
    <row r="591" spans="1:16" ht="12.75" x14ac:dyDescent="0.2">
      <c r="A591" s="47"/>
      <c r="B591" s="48"/>
      <c r="C591" s="49"/>
      <c r="D591" s="47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</row>
    <row r="592" spans="1:16" ht="12.75" x14ac:dyDescent="0.2">
      <c r="A592" s="47"/>
      <c r="B592" s="48"/>
      <c r="C592" s="49"/>
      <c r="D592" s="47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</row>
    <row r="593" spans="1:16" ht="12.75" x14ac:dyDescent="0.2">
      <c r="A593" s="47"/>
      <c r="B593" s="48"/>
      <c r="C593" s="49"/>
      <c r="D593" s="47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</row>
    <row r="594" spans="1:16" ht="12.75" x14ac:dyDescent="0.2">
      <c r="A594" s="47"/>
      <c r="B594" s="48"/>
      <c r="C594" s="49"/>
      <c r="D594" s="47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</row>
    <row r="595" spans="1:16" ht="12.75" x14ac:dyDescent="0.2">
      <c r="A595" s="47"/>
      <c r="B595" s="48"/>
      <c r="C595" s="49"/>
      <c r="D595" s="47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</row>
    <row r="596" spans="1:16" ht="12.75" x14ac:dyDescent="0.2">
      <c r="A596" s="47"/>
      <c r="B596" s="48"/>
      <c r="C596" s="49"/>
      <c r="D596" s="47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</row>
    <row r="597" spans="1:16" ht="12.75" x14ac:dyDescent="0.2">
      <c r="A597" s="47"/>
      <c r="B597" s="48"/>
      <c r="C597" s="49"/>
      <c r="D597" s="47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</row>
    <row r="598" spans="1:16" ht="12.75" x14ac:dyDescent="0.2">
      <c r="A598" s="47"/>
      <c r="B598" s="48"/>
      <c r="C598" s="49"/>
      <c r="D598" s="47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</row>
    <row r="599" spans="1:16" ht="12.75" x14ac:dyDescent="0.2">
      <c r="A599" s="47"/>
      <c r="B599" s="48"/>
      <c r="C599" s="49"/>
      <c r="D599" s="47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</row>
    <row r="600" spans="1:16" ht="12.75" x14ac:dyDescent="0.2">
      <c r="A600" s="47"/>
      <c r="B600" s="48"/>
      <c r="C600" s="49"/>
      <c r="D600" s="47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</row>
    <row r="601" spans="1:16" ht="12.75" x14ac:dyDescent="0.2">
      <c r="A601" s="47"/>
      <c r="B601" s="48"/>
      <c r="C601" s="49"/>
      <c r="D601" s="47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</row>
    <row r="602" spans="1:16" ht="12.75" x14ac:dyDescent="0.2">
      <c r="A602" s="47"/>
      <c r="B602" s="48"/>
      <c r="C602" s="49"/>
      <c r="D602" s="47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</row>
    <row r="603" spans="1:16" ht="12.75" x14ac:dyDescent="0.2">
      <c r="A603" s="47"/>
      <c r="B603" s="48"/>
      <c r="C603" s="49"/>
      <c r="D603" s="47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</row>
    <row r="604" spans="1:16" ht="12.75" x14ac:dyDescent="0.2">
      <c r="A604" s="47"/>
      <c r="B604" s="48"/>
      <c r="C604" s="49"/>
      <c r="D604" s="47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</row>
    <row r="605" spans="1:16" ht="12.75" x14ac:dyDescent="0.2">
      <c r="A605" s="47"/>
      <c r="B605" s="48"/>
      <c r="C605" s="49"/>
      <c r="D605" s="47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</row>
    <row r="606" spans="1:16" ht="12.75" x14ac:dyDescent="0.2">
      <c r="A606" s="47"/>
      <c r="B606" s="48"/>
      <c r="C606" s="49"/>
      <c r="D606" s="47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</row>
    <row r="607" spans="1:16" ht="12.75" x14ac:dyDescent="0.2">
      <c r="A607" s="47"/>
      <c r="B607" s="48"/>
      <c r="C607" s="49"/>
      <c r="D607" s="47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</row>
    <row r="608" spans="1:16" ht="12.75" x14ac:dyDescent="0.2">
      <c r="A608" s="47"/>
      <c r="B608" s="48"/>
      <c r="C608" s="49"/>
      <c r="D608" s="47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</row>
    <row r="609" spans="1:16" ht="12.75" x14ac:dyDescent="0.2">
      <c r="A609" s="47"/>
      <c r="B609" s="48"/>
      <c r="C609" s="49"/>
      <c r="D609" s="47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</row>
    <row r="610" spans="1:16" ht="12.75" x14ac:dyDescent="0.2">
      <c r="A610" s="47"/>
      <c r="B610" s="48"/>
      <c r="C610" s="49"/>
      <c r="D610" s="47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</row>
    <row r="611" spans="1:16" ht="12.75" x14ac:dyDescent="0.2">
      <c r="A611" s="47"/>
      <c r="B611" s="48"/>
      <c r="C611" s="49"/>
      <c r="D611" s="47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</row>
    <row r="612" spans="1:16" ht="12.75" x14ac:dyDescent="0.2">
      <c r="A612" s="47"/>
      <c r="B612" s="48"/>
      <c r="C612" s="49"/>
      <c r="D612" s="47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</row>
    <row r="613" spans="1:16" ht="12.75" x14ac:dyDescent="0.2">
      <c r="A613" s="47"/>
      <c r="B613" s="48"/>
      <c r="C613" s="49"/>
      <c r="D613" s="47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</row>
    <row r="614" spans="1:16" ht="12.75" x14ac:dyDescent="0.2">
      <c r="A614" s="47"/>
      <c r="B614" s="48"/>
      <c r="C614" s="49"/>
      <c r="D614" s="47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</row>
    <row r="615" spans="1:16" ht="12.75" x14ac:dyDescent="0.2">
      <c r="A615" s="47"/>
      <c r="B615" s="48"/>
      <c r="C615" s="49"/>
      <c r="D615" s="47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</row>
    <row r="616" spans="1:16" ht="12.75" x14ac:dyDescent="0.2">
      <c r="A616" s="47"/>
      <c r="B616" s="48"/>
      <c r="C616" s="49"/>
      <c r="D616" s="47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</row>
    <row r="617" spans="1:16" ht="12.75" x14ac:dyDescent="0.2">
      <c r="A617" s="47"/>
      <c r="B617" s="48"/>
      <c r="C617" s="49"/>
      <c r="D617" s="47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</row>
    <row r="618" spans="1:16" ht="12.75" x14ac:dyDescent="0.2">
      <c r="A618" s="47"/>
      <c r="B618" s="48"/>
      <c r="C618" s="49"/>
      <c r="D618" s="47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</row>
    <row r="619" spans="1:16" ht="12.75" x14ac:dyDescent="0.2">
      <c r="A619" s="47"/>
      <c r="B619" s="48"/>
      <c r="C619" s="49"/>
      <c r="D619" s="47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</row>
    <row r="620" spans="1:16" ht="12.75" x14ac:dyDescent="0.2">
      <c r="A620" s="47"/>
      <c r="B620" s="48"/>
      <c r="C620" s="49"/>
      <c r="D620" s="47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</row>
    <row r="621" spans="1:16" ht="12.75" x14ac:dyDescent="0.2">
      <c r="A621" s="47"/>
      <c r="B621" s="48"/>
      <c r="C621" s="49"/>
      <c r="D621" s="47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</row>
    <row r="622" spans="1:16" ht="12.75" x14ac:dyDescent="0.2">
      <c r="A622" s="47"/>
      <c r="B622" s="48"/>
      <c r="C622" s="49"/>
      <c r="D622" s="47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</row>
    <row r="623" spans="1:16" ht="12.75" x14ac:dyDescent="0.2">
      <c r="A623" s="47"/>
      <c r="B623" s="48"/>
      <c r="C623" s="49"/>
      <c r="D623" s="47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</row>
    <row r="624" spans="1:16" ht="12.75" x14ac:dyDescent="0.2">
      <c r="A624" s="47"/>
      <c r="B624" s="48"/>
      <c r="C624" s="49"/>
      <c r="D624" s="47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</row>
    <row r="625" spans="1:16" ht="12.75" x14ac:dyDescent="0.2">
      <c r="A625" s="47"/>
      <c r="B625" s="48"/>
      <c r="C625" s="49"/>
      <c r="D625" s="47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</row>
    <row r="626" spans="1:16" ht="12.75" x14ac:dyDescent="0.2">
      <c r="A626" s="47"/>
      <c r="B626" s="48"/>
      <c r="C626" s="49"/>
      <c r="D626" s="47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</row>
    <row r="627" spans="1:16" ht="12.75" x14ac:dyDescent="0.2">
      <c r="A627" s="47"/>
      <c r="B627" s="48"/>
      <c r="C627" s="49"/>
      <c r="D627" s="47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</row>
    <row r="628" spans="1:16" ht="12.75" x14ac:dyDescent="0.2">
      <c r="A628" s="47"/>
      <c r="B628" s="48"/>
      <c r="C628" s="49"/>
      <c r="D628" s="47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</row>
    <row r="629" spans="1:16" ht="12.75" x14ac:dyDescent="0.2">
      <c r="A629" s="47"/>
      <c r="B629" s="48"/>
      <c r="C629" s="49"/>
      <c r="D629" s="47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</row>
    <row r="630" spans="1:16" ht="12.75" x14ac:dyDescent="0.2">
      <c r="A630" s="47"/>
      <c r="B630" s="48"/>
      <c r="C630" s="49"/>
      <c r="D630" s="47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</row>
    <row r="631" spans="1:16" ht="12.75" x14ac:dyDescent="0.2">
      <c r="A631" s="47"/>
      <c r="B631" s="48"/>
      <c r="C631" s="49"/>
      <c r="D631" s="47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</row>
    <row r="632" spans="1:16" ht="12.75" x14ac:dyDescent="0.2">
      <c r="A632" s="47"/>
      <c r="B632" s="48"/>
      <c r="C632" s="49"/>
      <c r="D632" s="47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</row>
    <row r="633" spans="1:16" ht="12.75" x14ac:dyDescent="0.2">
      <c r="A633" s="47"/>
      <c r="B633" s="48"/>
      <c r="C633" s="49"/>
      <c r="D633" s="47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</row>
    <row r="634" spans="1:16" ht="12.75" x14ac:dyDescent="0.2">
      <c r="A634" s="47"/>
      <c r="B634" s="48"/>
      <c r="C634" s="49"/>
      <c r="D634" s="47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</row>
    <row r="635" spans="1:16" ht="12.75" x14ac:dyDescent="0.2">
      <c r="A635" s="47"/>
      <c r="B635" s="48"/>
      <c r="C635" s="49"/>
      <c r="D635" s="47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</row>
    <row r="636" spans="1:16" ht="12.75" x14ac:dyDescent="0.2">
      <c r="A636" s="47"/>
      <c r="B636" s="48"/>
      <c r="C636" s="49"/>
      <c r="D636" s="47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</row>
    <row r="637" spans="1:16" ht="12.75" x14ac:dyDescent="0.2">
      <c r="A637" s="47"/>
      <c r="B637" s="48"/>
      <c r="C637" s="49"/>
      <c r="D637" s="47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</row>
    <row r="638" spans="1:16" ht="12.75" x14ac:dyDescent="0.2">
      <c r="A638" s="47"/>
      <c r="B638" s="48"/>
      <c r="C638" s="49"/>
      <c r="D638" s="47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</row>
    <row r="639" spans="1:16" ht="12.75" x14ac:dyDescent="0.2">
      <c r="A639" s="47"/>
      <c r="B639" s="48"/>
      <c r="C639" s="49"/>
      <c r="D639" s="47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</row>
    <row r="640" spans="1:16" ht="12.75" x14ac:dyDescent="0.2">
      <c r="A640" s="47"/>
      <c r="B640" s="48"/>
      <c r="C640" s="49"/>
      <c r="D640" s="47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</row>
    <row r="641" spans="1:16" ht="12.75" x14ac:dyDescent="0.2">
      <c r="A641" s="47"/>
      <c r="B641" s="48"/>
      <c r="C641" s="49"/>
      <c r="D641" s="47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</row>
    <row r="642" spans="1:16" ht="12.75" x14ac:dyDescent="0.2">
      <c r="A642" s="47"/>
      <c r="B642" s="48"/>
      <c r="C642" s="49"/>
      <c r="D642" s="47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</row>
    <row r="643" spans="1:16" ht="12.75" x14ac:dyDescent="0.2">
      <c r="A643" s="47"/>
      <c r="B643" s="48"/>
      <c r="C643" s="49"/>
      <c r="D643" s="47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</row>
    <row r="644" spans="1:16" ht="12.75" x14ac:dyDescent="0.2">
      <c r="A644" s="47"/>
      <c r="B644" s="48"/>
      <c r="C644" s="49"/>
      <c r="D644" s="47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</row>
    <row r="645" spans="1:16" ht="12.75" x14ac:dyDescent="0.2">
      <c r="A645" s="47"/>
      <c r="B645" s="48"/>
      <c r="C645" s="49"/>
      <c r="D645" s="47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</row>
    <row r="646" spans="1:16" ht="12.75" x14ac:dyDescent="0.2">
      <c r="A646" s="47"/>
      <c r="B646" s="48"/>
      <c r="C646" s="49"/>
      <c r="D646" s="47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</row>
    <row r="647" spans="1:16" ht="12.75" x14ac:dyDescent="0.2">
      <c r="A647" s="47"/>
      <c r="B647" s="48"/>
      <c r="C647" s="49"/>
      <c r="D647" s="47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</row>
    <row r="648" spans="1:16" ht="12.75" x14ac:dyDescent="0.2">
      <c r="A648" s="47"/>
      <c r="B648" s="48"/>
      <c r="C648" s="49"/>
      <c r="D648" s="47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</row>
    <row r="649" spans="1:16" ht="12.75" x14ac:dyDescent="0.2">
      <c r="A649" s="47"/>
      <c r="B649" s="48"/>
      <c r="C649" s="49"/>
      <c r="D649" s="47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</row>
    <row r="650" spans="1:16" ht="12.75" x14ac:dyDescent="0.2">
      <c r="A650" s="47"/>
      <c r="B650" s="48"/>
      <c r="C650" s="49"/>
      <c r="D650" s="47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</row>
    <row r="651" spans="1:16" ht="12.75" x14ac:dyDescent="0.2">
      <c r="A651" s="47"/>
      <c r="B651" s="48"/>
      <c r="C651" s="49"/>
      <c r="D651" s="47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</row>
    <row r="652" spans="1:16" ht="12.75" x14ac:dyDescent="0.2">
      <c r="A652" s="47"/>
      <c r="B652" s="48"/>
      <c r="C652" s="49"/>
      <c r="D652" s="47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</row>
    <row r="653" spans="1:16" ht="12.75" x14ac:dyDescent="0.2">
      <c r="A653" s="47"/>
      <c r="B653" s="48"/>
      <c r="C653" s="49"/>
      <c r="D653" s="47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</row>
    <row r="654" spans="1:16" ht="12.75" x14ac:dyDescent="0.2">
      <c r="A654" s="47"/>
      <c r="B654" s="48"/>
      <c r="C654" s="49"/>
      <c r="D654" s="47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</row>
    <row r="655" spans="1:16" ht="12.75" x14ac:dyDescent="0.2">
      <c r="A655" s="47"/>
      <c r="B655" s="48"/>
      <c r="C655" s="49"/>
      <c r="D655" s="47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</row>
    <row r="656" spans="1:16" ht="12.75" x14ac:dyDescent="0.2">
      <c r="A656" s="47"/>
      <c r="B656" s="48"/>
      <c r="C656" s="49"/>
      <c r="D656" s="47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</row>
    <row r="657" spans="1:16" ht="12.75" x14ac:dyDescent="0.2">
      <c r="A657" s="47"/>
      <c r="B657" s="48"/>
      <c r="C657" s="49"/>
      <c r="D657" s="47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</row>
    <row r="658" spans="1:16" ht="12.75" x14ac:dyDescent="0.2">
      <c r="A658" s="47"/>
      <c r="B658" s="48"/>
      <c r="C658" s="49"/>
      <c r="D658" s="47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</row>
    <row r="659" spans="1:16" ht="12.75" x14ac:dyDescent="0.2">
      <c r="A659" s="47"/>
      <c r="B659" s="48"/>
      <c r="C659" s="49"/>
      <c r="D659" s="47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</row>
    <row r="660" spans="1:16" ht="12.75" x14ac:dyDescent="0.2">
      <c r="A660" s="47"/>
      <c r="B660" s="48"/>
      <c r="C660" s="49"/>
      <c r="D660" s="47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</row>
    <row r="661" spans="1:16" ht="12.75" x14ac:dyDescent="0.2">
      <c r="A661" s="47"/>
      <c r="B661" s="48"/>
      <c r="C661" s="49"/>
      <c r="D661" s="47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</row>
    <row r="662" spans="1:16" ht="12.75" x14ac:dyDescent="0.2">
      <c r="A662" s="47"/>
      <c r="B662" s="48"/>
      <c r="C662" s="49"/>
      <c r="D662" s="47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</row>
    <row r="663" spans="1:16" ht="12.75" x14ac:dyDescent="0.2">
      <c r="A663" s="47"/>
      <c r="B663" s="48"/>
      <c r="C663" s="49"/>
      <c r="D663" s="47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</row>
    <row r="664" spans="1:16" ht="12.75" x14ac:dyDescent="0.2">
      <c r="A664" s="47"/>
      <c r="B664" s="48"/>
      <c r="C664" s="49"/>
      <c r="D664" s="47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</row>
    <row r="665" spans="1:16" ht="12.75" x14ac:dyDescent="0.2">
      <c r="A665" s="47"/>
      <c r="B665" s="48"/>
      <c r="C665" s="49"/>
      <c r="D665" s="47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</row>
    <row r="666" spans="1:16" ht="12.75" x14ac:dyDescent="0.2">
      <c r="A666" s="47"/>
      <c r="B666" s="48"/>
      <c r="C666" s="49"/>
      <c r="D666" s="47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</row>
    <row r="667" spans="1:16" ht="12.75" x14ac:dyDescent="0.2">
      <c r="A667" s="47"/>
      <c r="B667" s="48"/>
      <c r="C667" s="49"/>
      <c r="D667" s="47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</row>
    <row r="668" spans="1:16" ht="12.75" x14ac:dyDescent="0.2">
      <c r="A668" s="47"/>
      <c r="B668" s="48"/>
      <c r="C668" s="49"/>
      <c r="D668" s="47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</row>
    <row r="669" spans="1:16" ht="12.75" x14ac:dyDescent="0.2">
      <c r="A669" s="47"/>
      <c r="B669" s="48"/>
      <c r="C669" s="49"/>
      <c r="D669" s="47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</row>
    <row r="670" spans="1:16" ht="12.75" x14ac:dyDescent="0.2">
      <c r="A670" s="47"/>
      <c r="B670" s="48"/>
      <c r="C670" s="49"/>
      <c r="D670" s="47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</row>
    <row r="671" spans="1:16" ht="12.75" x14ac:dyDescent="0.2">
      <c r="A671" s="47"/>
      <c r="B671" s="48"/>
      <c r="C671" s="49"/>
      <c r="D671" s="47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</row>
    <row r="672" spans="1:16" ht="12.75" x14ac:dyDescent="0.2">
      <c r="A672" s="47"/>
      <c r="B672" s="48"/>
      <c r="C672" s="49"/>
      <c r="D672" s="47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</row>
    <row r="673" spans="1:16" ht="12.75" x14ac:dyDescent="0.2">
      <c r="A673" s="47"/>
      <c r="B673" s="48"/>
      <c r="C673" s="49"/>
      <c r="D673" s="47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</row>
    <row r="674" spans="1:16" ht="12.75" x14ac:dyDescent="0.2">
      <c r="A674" s="47"/>
      <c r="B674" s="48"/>
      <c r="C674" s="49"/>
      <c r="D674" s="47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</row>
    <row r="675" spans="1:16" ht="12.75" x14ac:dyDescent="0.2">
      <c r="A675" s="47"/>
      <c r="B675" s="48"/>
      <c r="C675" s="49"/>
      <c r="D675" s="47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</row>
    <row r="676" spans="1:16" ht="12.75" x14ac:dyDescent="0.2">
      <c r="A676" s="47"/>
      <c r="B676" s="48"/>
      <c r="C676" s="49"/>
      <c r="D676" s="47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</row>
    <row r="677" spans="1:16" ht="12.75" x14ac:dyDescent="0.2">
      <c r="A677" s="47"/>
      <c r="B677" s="48"/>
      <c r="C677" s="49"/>
      <c r="D677" s="47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</row>
    <row r="678" spans="1:16" ht="12.75" x14ac:dyDescent="0.2">
      <c r="A678" s="47"/>
      <c r="B678" s="48"/>
      <c r="C678" s="49"/>
      <c r="D678" s="47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</row>
    <row r="679" spans="1:16" ht="12.75" x14ac:dyDescent="0.2">
      <c r="A679" s="47"/>
      <c r="B679" s="48"/>
      <c r="C679" s="49"/>
      <c r="D679" s="47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</row>
    <row r="680" spans="1:16" ht="12.75" x14ac:dyDescent="0.2">
      <c r="A680" s="47"/>
      <c r="B680" s="48"/>
      <c r="C680" s="49"/>
      <c r="D680" s="47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</row>
    <row r="681" spans="1:16" ht="12.75" x14ac:dyDescent="0.2">
      <c r="A681" s="47"/>
      <c r="B681" s="48"/>
      <c r="C681" s="49"/>
      <c r="D681" s="47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</row>
    <row r="682" spans="1:16" ht="12.75" x14ac:dyDescent="0.2">
      <c r="A682" s="47"/>
      <c r="B682" s="48"/>
      <c r="C682" s="49"/>
      <c r="D682" s="47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</row>
    <row r="683" spans="1:16" ht="12.75" x14ac:dyDescent="0.2">
      <c r="A683" s="47"/>
      <c r="B683" s="48"/>
      <c r="C683" s="49"/>
      <c r="D683" s="47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</row>
    <row r="684" spans="1:16" ht="12.75" x14ac:dyDescent="0.2">
      <c r="A684" s="47"/>
      <c r="B684" s="48"/>
      <c r="C684" s="49"/>
      <c r="D684" s="47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</row>
    <row r="685" spans="1:16" ht="12.75" x14ac:dyDescent="0.2">
      <c r="A685" s="47"/>
      <c r="B685" s="48"/>
      <c r="C685" s="49"/>
      <c r="D685" s="47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</row>
    <row r="686" spans="1:16" ht="12.75" x14ac:dyDescent="0.2">
      <c r="A686" s="47"/>
      <c r="B686" s="48"/>
      <c r="C686" s="49"/>
      <c r="D686" s="47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</row>
    <row r="687" spans="1:16" ht="12.75" x14ac:dyDescent="0.2">
      <c r="A687" s="47"/>
      <c r="B687" s="48"/>
      <c r="C687" s="49"/>
      <c r="D687" s="47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</row>
    <row r="688" spans="1:16" ht="12.75" x14ac:dyDescent="0.2">
      <c r="A688" s="47"/>
      <c r="B688" s="48"/>
      <c r="C688" s="49"/>
      <c r="D688" s="47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</row>
    <row r="689" spans="1:16" ht="12.75" x14ac:dyDescent="0.2">
      <c r="A689" s="47"/>
      <c r="B689" s="48"/>
      <c r="C689" s="49"/>
      <c r="D689" s="47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</row>
    <row r="690" spans="1:16" ht="12.75" x14ac:dyDescent="0.2">
      <c r="A690" s="47"/>
      <c r="B690" s="48"/>
      <c r="C690" s="49"/>
      <c r="D690" s="47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</row>
    <row r="691" spans="1:16" ht="12.75" x14ac:dyDescent="0.2">
      <c r="A691" s="47"/>
      <c r="B691" s="48"/>
      <c r="C691" s="49"/>
      <c r="D691" s="47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</row>
    <row r="692" spans="1:16" ht="12.75" x14ac:dyDescent="0.2">
      <c r="A692" s="47"/>
      <c r="B692" s="48"/>
      <c r="C692" s="49"/>
      <c r="D692" s="47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</row>
    <row r="693" spans="1:16" ht="12.75" x14ac:dyDescent="0.2">
      <c r="A693" s="47"/>
      <c r="B693" s="48"/>
      <c r="C693" s="49"/>
      <c r="D693" s="47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</row>
    <row r="694" spans="1:16" ht="12.75" x14ac:dyDescent="0.2">
      <c r="A694" s="47"/>
      <c r="B694" s="48"/>
      <c r="C694" s="49"/>
      <c r="D694" s="47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</row>
    <row r="695" spans="1:16" ht="12.75" x14ac:dyDescent="0.2">
      <c r="A695" s="47"/>
      <c r="B695" s="48"/>
      <c r="C695" s="49"/>
      <c r="D695" s="47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</row>
    <row r="696" spans="1:16" ht="12.75" x14ac:dyDescent="0.2">
      <c r="A696" s="47"/>
      <c r="B696" s="48"/>
      <c r="C696" s="49"/>
      <c r="D696" s="47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</row>
    <row r="697" spans="1:16" ht="12.75" x14ac:dyDescent="0.2">
      <c r="A697" s="47"/>
      <c r="B697" s="48"/>
      <c r="C697" s="49"/>
      <c r="D697" s="47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</row>
    <row r="698" spans="1:16" ht="12.75" x14ac:dyDescent="0.2">
      <c r="A698" s="47"/>
      <c r="B698" s="48"/>
      <c r="C698" s="49"/>
      <c r="D698" s="47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</row>
    <row r="699" spans="1:16" ht="12.75" x14ac:dyDescent="0.2">
      <c r="A699" s="47"/>
      <c r="B699" s="48"/>
      <c r="C699" s="49"/>
      <c r="D699" s="47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</row>
    <row r="700" spans="1:16" ht="12.75" x14ac:dyDescent="0.2">
      <c r="A700" s="47"/>
      <c r="B700" s="48"/>
      <c r="C700" s="49"/>
      <c r="D700" s="47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</row>
    <row r="701" spans="1:16" ht="12.75" x14ac:dyDescent="0.2">
      <c r="A701" s="47"/>
      <c r="B701" s="48"/>
      <c r="C701" s="49"/>
      <c r="D701" s="47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</row>
    <row r="702" spans="1:16" ht="12.75" x14ac:dyDescent="0.2">
      <c r="A702" s="47"/>
      <c r="B702" s="48"/>
      <c r="C702" s="49"/>
      <c r="D702" s="47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</row>
    <row r="703" spans="1:16" ht="12.75" x14ac:dyDescent="0.2">
      <c r="A703" s="47"/>
      <c r="B703" s="48"/>
      <c r="C703" s="49"/>
      <c r="D703" s="47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</row>
    <row r="704" spans="1:16" ht="12.75" x14ac:dyDescent="0.2">
      <c r="A704" s="47"/>
      <c r="B704" s="48"/>
      <c r="C704" s="49"/>
      <c r="D704" s="47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</row>
    <row r="705" spans="1:16" ht="12.75" x14ac:dyDescent="0.2">
      <c r="A705" s="47"/>
      <c r="B705" s="48"/>
      <c r="C705" s="49"/>
      <c r="D705" s="47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</row>
    <row r="706" spans="1:16" ht="12.75" x14ac:dyDescent="0.2">
      <c r="A706" s="47"/>
      <c r="B706" s="48"/>
      <c r="C706" s="49"/>
      <c r="D706" s="47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</row>
    <row r="707" spans="1:16" ht="12.75" x14ac:dyDescent="0.2">
      <c r="A707" s="47"/>
      <c r="B707" s="48"/>
      <c r="C707" s="49"/>
      <c r="D707" s="47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</row>
    <row r="708" spans="1:16" ht="12.75" x14ac:dyDescent="0.2">
      <c r="A708" s="47"/>
      <c r="B708" s="48"/>
      <c r="C708" s="49"/>
      <c r="D708" s="47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</row>
    <row r="709" spans="1:16" ht="12.75" x14ac:dyDescent="0.2">
      <c r="A709" s="47"/>
      <c r="B709" s="48"/>
      <c r="C709" s="49"/>
      <c r="D709" s="47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</row>
    <row r="710" spans="1:16" ht="12.75" x14ac:dyDescent="0.2">
      <c r="A710" s="47"/>
      <c r="B710" s="48"/>
      <c r="C710" s="49"/>
      <c r="D710" s="47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</row>
    <row r="711" spans="1:16" ht="12.75" x14ac:dyDescent="0.2">
      <c r="A711" s="47"/>
      <c r="B711" s="48"/>
      <c r="C711" s="49"/>
      <c r="D711" s="47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</row>
    <row r="712" spans="1:16" ht="12.75" x14ac:dyDescent="0.2">
      <c r="A712" s="47"/>
      <c r="B712" s="48"/>
      <c r="C712" s="49"/>
      <c r="D712" s="47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</row>
    <row r="713" spans="1:16" ht="12.75" x14ac:dyDescent="0.2">
      <c r="A713" s="47"/>
      <c r="B713" s="48"/>
      <c r="C713" s="49"/>
      <c r="D713" s="47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</row>
    <row r="714" spans="1:16" ht="12.75" x14ac:dyDescent="0.2">
      <c r="A714" s="47"/>
      <c r="B714" s="48"/>
      <c r="C714" s="49"/>
      <c r="D714" s="47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</row>
    <row r="715" spans="1:16" ht="12.75" x14ac:dyDescent="0.2">
      <c r="A715" s="47"/>
      <c r="B715" s="48"/>
      <c r="C715" s="49"/>
      <c r="D715" s="47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</row>
    <row r="716" spans="1:16" ht="12.75" x14ac:dyDescent="0.2">
      <c r="A716" s="47"/>
      <c r="B716" s="48"/>
      <c r="C716" s="49"/>
      <c r="D716" s="47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</row>
    <row r="717" spans="1:16" ht="12.75" x14ac:dyDescent="0.2">
      <c r="A717" s="47"/>
      <c r="B717" s="48"/>
      <c r="C717" s="49"/>
      <c r="D717" s="47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</row>
    <row r="718" spans="1:16" ht="12.75" x14ac:dyDescent="0.2">
      <c r="A718" s="47"/>
      <c r="B718" s="48"/>
      <c r="C718" s="49"/>
      <c r="D718" s="47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</row>
    <row r="719" spans="1:16" ht="12.75" x14ac:dyDescent="0.2">
      <c r="A719" s="47"/>
      <c r="B719" s="48"/>
      <c r="C719" s="49"/>
      <c r="D719" s="47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</row>
    <row r="720" spans="1:16" ht="12.75" x14ac:dyDescent="0.2">
      <c r="A720" s="47"/>
      <c r="B720" s="48"/>
      <c r="C720" s="49"/>
      <c r="D720" s="47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</row>
    <row r="721" spans="1:16" ht="12.75" x14ac:dyDescent="0.2">
      <c r="A721" s="47"/>
      <c r="B721" s="48"/>
      <c r="C721" s="49"/>
      <c r="D721" s="47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</row>
    <row r="722" spans="1:16" ht="12.75" x14ac:dyDescent="0.2">
      <c r="A722" s="47"/>
      <c r="B722" s="48"/>
      <c r="C722" s="49"/>
      <c r="D722" s="47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</row>
    <row r="723" spans="1:16" ht="12.75" x14ac:dyDescent="0.2">
      <c r="A723" s="47"/>
      <c r="B723" s="48"/>
      <c r="C723" s="49"/>
      <c r="D723" s="47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</row>
    <row r="724" spans="1:16" ht="12.75" x14ac:dyDescent="0.2">
      <c r="A724" s="47"/>
      <c r="B724" s="48"/>
      <c r="C724" s="49"/>
      <c r="D724" s="47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</row>
    <row r="725" spans="1:16" ht="12.75" x14ac:dyDescent="0.2">
      <c r="A725" s="47"/>
      <c r="B725" s="48"/>
      <c r="C725" s="49"/>
      <c r="D725" s="47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</row>
    <row r="726" spans="1:16" ht="12.75" x14ac:dyDescent="0.2">
      <c r="A726" s="47"/>
      <c r="B726" s="48"/>
      <c r="C726" s="49"/>
      <c r="D726" s="47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</row>
    <row r="727" spans="1:16" ht="12.75" x14ac:dyDescent="0.2">
      <c r="A727" s="47"/>
      <c r="B727" s="48"/>
      <c r="C727" s="49"/>
      <c r="D727" s="47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</row>
    <row r="728" spans="1:16" ht="12.75" x14ac:dyDescent="0.2">
      <c r="A728" s="47"/>
      <c r="B728" s="48"/>
      <c r="C728" s="49"/>
      <c r="D728" s="47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</row>
    <row r="729" spans="1:16" ht="12.75" x14ac:dyDescent="0.2">
      <c r="A729" s="47"/>
      <c r="B729" s="48"/>
      <c r="C729" s="49"/>
      <c r="D729" s="47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</row>
    <row r="730" spans="1:16" ht="12.75" x14ac:dyDescent="0.2">
      <c r="A730" s="47"/>
      <c r="B730" s="48"/>
      <c r="C730" s="49"/>
      <c r="D730" s="47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</row>
    <row r="731" spans="1:16" ht="12.75" x14ac:dyDescent="0.2">
      <c r="A731" s="47"/>
      <c r="B731" s="48"/>
      <c r="C731" s="49"/>
      <c r="D731" s="47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</row>
    <row r="732" spans="1:16" ht="12.75" x14ac:dyDescent="0.2">
      <c r="A732" s="47"/>
      <c r="B732" s="48"/>
      <c r="C732" s="49"/>
      <c r="D732" s="47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</row>
    <row r="733" spans="1:16" ht="12.75" x14ac:dyDescent="0.2">
      <c r="A733" s="47"/>
      <c r="B733" s="48"/>
      <c r="C733" s="49"/>
      <c r="D733" s="47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</row>
    <row r="734" spans="1:16" ht="12.75" x14ac:dyDescent="0.2">
      <c r="A734" s="47"/>
      <c r="B734" s="48"/>
      <c r="C734" s="49"/>
      <c r="D734" s="47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</row>
    <row r="735" spans="1:16" ht="12.75" x14ac:dyDescent="0.2">
      <c r="A735" s="47"/>
      <c r="B735" s="48"/>
      <c r="C735" s="49"/>
      <c r="D735" s="47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</row>
    <row r="736" spans="1:16" ht="12.75" x14ac:dyDescent="0.2">
      <c r="A736" s="47"/>
      <c r="B736" s="48"/>
      <c r="C736" s="49"/>
      <c r="D736" s="47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</row>
    <row r="737" spans="1:16" ht="12.75" x14ac:dyDescent="0.2">
      <c r="A737" s="47"/>
      <c r="B737" s="48"/>
      <c r="C737" s="49"/>
      <c r="D737" s="47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</row>
    <row r="738" spans="1:16" ht="12.75" x14ac:dyDescent="0.2">
      <c r="A738" s="47"/>
      <c r="B738" s="48"/>
      <c r="C738" s="49"/>
      <c r="D738" s="47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</row>
    <row r="739" spans="1:16" ht="12.75" x14ac:dyDescent="0.2">
      <c r="A739" s="47"/>
      <c r="B739" s="48"/>
      <c r="C739" s="49"/>
      <c r="D739" s="47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</row>
    <row r="740" spans="1:16" ht="12.75" x14ac:dyDescent="0.2">
      <c r="A740" s="47"/>
      <c r="B740" s="48"/>
      <c r="C740" s="49"/>
      <c r="D740" s="47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</row>
    <row r="741" spans="1:16" ht="12.75" x14ac:dyDescent="0.2">
      <c r="A741" s="47"/>
      <c r="B741" s="48"/>
      <c r="C741" s="49"/>
      <c r="D741" s="47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</row>
    <row r="742" spans="1:16" ht="12.75" x14ac:dyDescent="0.2">
      <c r="A742" s="47"/>
      <c r="B742" s="48"/>
      <c r="C742" s="49"/>
      <c r="D742" s="47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</row>
    <row r="743" spans="1:16" ht="12.75" x14ac:dyDescent="0.2">
      <c r="A743" s="47"/>
      <c r="B743" s="48"/>
      <c r="C743" s="49"/>
      <c r="D743" s="47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</row>
    <row r="744" spans="1:16" ht="12.75" x14ac:dyDescent="0.2">
      <c r="A744" s="47"/>
      <c r="B744" s="48"/>
      <c r="C744" s="49"/>
      <c r="D744" s="47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</row>
    <row r="745" spans="1:16" ht="12.75" x14ac:dyDescent="0.2">
      <c r="A745" s="47"/>
      <c r="B745" s="48"/>
      <c r="C745" s="49"/>
      <c r="D745" s="47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</row>
    <row r="746" spans="1:16" ht="12.75" x14ac:dyDescent="0.2">
      <c r="A746" s="47"/>
      <c r="B746" s="48"/>
      <c r="C746" s="49"/>
      <c r="D746" s="47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</row>
    <row r="747" spans="1:16" ht="12.75" x14ac:dyDescent="0.2">
      <c r="A747" s="47"/>
      <c r="B747" s="48"/>
      <c r="C747" s="49"/>
      <c r="D747" s="47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</row>
    <row r="748" spans="1:16" ht="12.75" x14ac:dyDescent="0.2">
      <c r="A748" s="47"/>
      <c r="B748" s="48"/>
      <c r="C748" s="49"/>
      <c r="D748" s="47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</row>
    <row r="749" spans="1:16" ht="12.75" x14ac:dyDescent="0.2">
      <c r="A749" s="47"/>
      <c r="B749" s="48"/>
      <c r="C749" s="49"/>
      <c r="D749" s="47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</row>
    <row r="750" spans="1:16" ht="12.75" x14ac:dyDescent="0.2">
      <c r="A750" s="47"/>
      <c r="B750" s="48"/>
      <c r="C750" s="49"/>
      <c r="D750" s="47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</row>
    <row r="751" spans="1:16" ht="12.75" x14ac:dyDescent="0.2">
      <c r="A751" s="47"/>
      <c r="B751" s="48"/>
      <c r="C751" s="49"/>
      <c r="D751" s="47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</row>
    <row r="752" spans="1:16" ht="12.75" x14ac:dyDescent="0.2">
      <c r="A752" s="47"/>
      <c r="B752" s="48"/>
      <c r="C752" s="49"/>
      <c r="D752" s="47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</row>
    <row r="753" spans="1:16" ht="12.75" x14ac:dyDescent="0.2">
      <c r="A753" s="47"/>
      <c r="B753" s="48"/>
      <c r="C753" s="49"/>
      <c r="D753" s="47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</row>
    <row r="754" spans="1:16" ht="12.75" x14ac:dyDescent="0.2">
      <c r="A754" s="47"/>
      <c r="B754" s="48"/>
      <c r="C754" s="49"/>
      <c r="D754" s="47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</row>
    <row r="755" spans="1:16" ht="12.75" x14ac:dyDescent="0.2">
      <c r="A755" s="47"/>
      <c r="B755" s="48"/>
      <c r="C755" s="49"/>
      <c r="D755" s="47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</row>
    <row r="756" spans="1:16" ht="12.75" x14ac:dyDescent="0.2">
      <c r="A756" s="47"/>
      <c r="B756" s="48"/>
      <c r="C756" s="49"/>
      <c r="D756" s="47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</row>
    <row r="757" spans="1:16" ht="12.75" x14ac:dyDescent="0.2">
      <c r="A757" s="47"/>
      <c r="B757" s="48"/>
      <c r="C757" s="49"/>
      <c r="D757" s="47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</row>
    <row r="758" spans="1:16" ht="12.75" x14ac:dyDescent="0.2">
      <c r="A758" s="47"/>
      <c r="B758" s="48"/>
      <c r="C758" s="49"/>
      <c r="D758" s="47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</row>
    <row r="759" spans="1:16" ht="12.75" x14ac:dyDescent="0.2">
      <c r="A759" s="47"/>
      <c r="B759" s="48"/>
      <c r="C759" s="49"/>
      <c r="D759" s="47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</row>
    <row r="760" spans="1:16" ht="12.75" x14ac:dyDescent="0.2">
      <c r="A760" s="47"/>
      <c r="B760" s="48"/>
      <c r="C760" s="49"/>
      <c r="D760" s="47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</row>
    <row r="761" spans="1:16" ht="12.75" x14ac:dyDescent="0.2">
      <c r="A761" s="47"/>
      <c r="B761" s="48"/>
      <c r="C761" s="49"/>
      <c r="D761" s="47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</row>
    <row r="762" spans="1:16" ht="12.75" x14ac:dyDescent="0.2">
      <c r="A762" s="47"/>
      <c r="B762" s="48"/>
      <c r="C762" s="49"/>
      <c r="D762" s="47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</row>
    <row r="763" spans="1:16" ht="12.75" x14ac:dyDescent="0.2">
      <c r="A763" s="47"/>
      <c r="B763" s="48"/>
      <c r="C763" s="49"/>
      <c r="D763" s="47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</row>
    <row r="764" spans="1:16" ht="12.75" x14ac:dyDescent="0.2">
      <c r="A764" s="47"/>
      <c r="B764" s="48"/>
      <c r="C764" s="49"/>
      <c r="D764" s="47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</row>
    <row r="765" spans="1:16" ht="12.75" x14ac:dyDescent="0.2">
      <c r="A765" s="47"/>
      <c r="B765" s="48"/>
      <c r="C765" s="49"/>
      <c r="D765" s="47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</row>
    <row r="766" spans="1:16" ht="12.75" x14ac:dyDescent="0.2">
      <c r="A766" s="47"/>
      <c r="B766" s="48"/>
      <c r="C766" s="49"/>
      <c r="D766" s="47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</row>
    <row r="767" spans="1:16" ht="12.75" x14ac:dyDescent="0.2">
      <c r="A767" s="47"/>
      <c r="B767" s="48"/>
      <c r="C767" s="49"/>
      <c r="D767" s="47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</row>
    <row r="768" spans="1:16" ht="12.75" x14ac:dyDescent="0.2">
      <c r="A768" s="47"/>
      <c r="B768" s="48"/>
      <c r="C768" s="49"/>
      <c r="D768" s="47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</row>
    <row r="769" spans="1:16" ht="12.75" x14ac:dyDescent="0.2">
      <c r="A769" s="47"/>
      <c r="B769" s="48"/>
      <c r="C769" s="49"/>
      <c r="D769" s="47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</row>
    <row r="770" spans="1:16" ht="12.75" x14ac:dyDescent="0.2">
      <c r="A770" s="47"/>
      <c r="B770" s="48"/>
      <c r="C770" s="49"/>
      <c r="D770" s="47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</row>
    <row r="771" spans="1:16" ht="12.75" x14ac:dyDescent="0.2">
      <c r="A771" s="47"/>
      <c r="B771" s="48"/>
      <c r="C771" s="49"/>
      <c r="D771" s="47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</row>
    <row r="772" spans="1:16" ht="12.75" x14ac:dyDescent="0.2">
      <c r="A772" s="47"/>
      <c r="B772" s="48"/>
      <c r="C772" s="49"/>
      <c r="D772" s="47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</row>
    <row r="773" spans="1:16" ht="12.75" x14ac:dyDescent="0.2">
      <c r="A773" s="47"/>
      <c r="B773" s="48"/>
      <c r="C773" s="49"/>
      <c r="D773" s="47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</row>
    <row r="774" spans="1:16" ht="12.75" x14ac:dyDescent="0.2">
      <c r="A774" s="47"/>
      <c r="B774" s="48"/>
      <c r="C774" s="49"/>
      <c r="D774" s="47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</row>
    <row r="775" spans="1:16" ht="12.75" x14ac:dyDescent="0.2">
      <c r="A775" s="47"/>
      <c r="B775" s="48"/>
      <c r="C775" s="49"/>
      <c r="D775" s="47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</row>
    <row r="776" spans="1:16" ht="12.75" x14ac:dyDescent="0.2">
      <c r="A776" s="47"/>
      <c r="B776" s="48"/>
      <c r="C776" s="49"/>
      <c r="D776" s="47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</row>
    <row r="777" spans="1:16" ht="12.75" x14ac:dyDescent="0.2">
      <c r="A777" s="47"/>
      <c r="B777" s="48"/>
      <c r="C777" s="49"/>
      <c r="D777" s="47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</row>
    <row r="778" spans="1:16" ht="12.75" x14ac:dyDescent="0.2">
      <c r="A778" s="47"/>
      <c r="B778" s="48"/>
      <c r="C778" s="49"/>
      <c r="D778" s="47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</row>
    <row r="779" spans="1:16" ht="12.75" x14ac:dyDescent="0.2">
      <c r="A779" s="47"/>
      <c r="B779" s="48"/>
      <c r="C779" s="49"/>
      <c r="D779" s="47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</row>
    <row r="780" spans="1:16" ht="12.75" x14ac:dyDescent="0.2">
      <c r="A780" s="47"/>
      <c r="B780" s="48"/>
      <c r="C780" s="49"/>
      <c r="D780" s="47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</row>
    <row r="781" spans="1:16" ht="12.75" x14ac:dyDescent="0.2">
      <c r="A781" s="47"/>
      <c r="B781" s="48"/>
      <c r="C781" s="49"/>
      <c r="D781" s="47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</row>
    <row r="782" spans="1:16" ht="12.75" x14ac:dyDescent="0.2">
      <c r="A782" s="47"/>
      <c r="B782" s="48"/>
      <c r="C782" s="49"/>
      <c r="D782" s="47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</row>
    <row r="783" spans="1:16" ht="12.75" x14ac:dyDescent="0.2">
      <c r="A783" s="47"/>
      <c r="B783" s="48"/>
      <c r="C783" s="49"/>
      <c r="D783" s="47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</row>
    <row r="784" spans="1:16" ht="12.75" x14ac:dyDescent="0.2">
      <c r="A784" s="47"/>
      <c r="B784" s="48"/>
      <c r="C784" s="49"/>
      <c r="D784" s="47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</row>
    <row r="785" spans="1:16" ht="12.75" x14ac:dyDescent="0.2">
      <c r="A785" s="47"/>
      <c r="B785" s="48"/>
      <c r="C785" s="49"/>
      <c r="D785" s="47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</row>
    <row r="786" spans="1:16" ht="12.75" x14ac:dyDescent="0.2">
      <c r="A786" s="47"/>
      <c r="B786" s="48"/>
      <c r="C786" s="49"/>
      <c r="D786" s="47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</row>
    <row r="787" spans="1:16" ht="12.75" x14ac:dyDescent="0.2">
      <c r="A787" s="47"/>
      <c r="B787" s="48"/>
      <c r="C787" s="49"/>
      <c r="D787" s="47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</row>
    <row r="788" spans="1:16" ht="12.75" x14ac:dyDescent="0.2">
      <c r="A788" s="47"/>
      <c r="B788" s="48"/>
      <c r="C788" s="49"/>
      <c r="D788" s="47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</row>
    <row r="789" spans="1:16" ht="12.75" x14ac:dyDescent="0.2">
      <c r="A789" s="47"/>
      <c r="B789" s="48"/>
      <c r="C789" s="49"/>
      <c r="D789" s="47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</row>
    <row r="790" spans="1:16" ht="12.75" x14ac:dyDescent="0.2">
      <c r="A790" s="47"/>
      <c r="B790" s="48"/>
      <c r="C790" s="49"/>
      <c r="D790" s="47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</row>
    <row r="791" spans="1:16" ht="12.75" x14ac:dyDescent="0.2">
      <c r="A791" s="47"/>
      <c r="B791" s="48"/>
      <c r="C791" s="49"/>
      <c r="D791" s="47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</row>
    <row r="792" spans="1:16" ht="12.75" x14ac:dyDescent="0.2">
      <c r="A792" s="47"/>
      <c r="B792" s="48"/>
      <c r="C792" s="49"/>
      <c r="D792" s="47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</row>
    <row r="793" spans="1:16" ht="12.75" x14ac:dyDescent="0.2">
      <c r="A793" s="47"/>
      <c r="B793" s="48"/>
      <c r="C793" s="49"/>
      <c r="D793" s="47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</row>
    <row r="794" spans="1:16" ht="12.75" x14ac:dyDescent="0.2">
      <c r="A794" s="47"/>
      <c r="B794" s="48"/>
      <c r="C794" s="49"/>
      <c r="D794" s="47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</row>
    <row r="795" spans="1:16" ht="12.75" x14ac:dyDescent="0.2">
      <c r="A795" s="47"/>
      <c r="B795" s="48"/>
      <c r="C795" s="49"/>
      <c r="D795" s="47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</row>
    <row r="796" spans="1:16" ht="12.75" x14ac:dyDescent="0.2">
      <c r="A796" s="47"/>
      <c r="B796" s="48"/>
      <c r="C796" s="49"/>
      <c r="D796" s="47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</row>
    <row r="797" spans="1:16" ht="12.75" x14ac:dyDescent="0.2">
      <c r="A797" s="47"/>
      <c r="B797" s="48"/>
      <c r="C797" s="49"/>
      <c r="D797" s="47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</row>
    <row r="798" spans="1:16" ht="12.75" x14ac:dyDescent="0.2">
      <c r="A798" s="47"/>
      <c r="B798" s="48"/>
      <c r="C798" s="49"/>
      <c r="D798" s="47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</row>
    <row r="799" spans="1:16" ht="12.75" x14ac:dyDescent="0.2">
      <c r="A799" s="47"/>
      <c r="B799" s="48"/>
      <c r="C799" s="49"/>
      <c r="D799" s="47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</row>
    <row r="800" spans="1:16" ht="12.75" x14ac:dyDescent="0.2">
      <c r="A800" s="47"/>
      <c r="B800" s="48"/>
      <c r="C800" s="49"/>
      <c r="D800" s="47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</row>
    <row r="801" spans="1:16" ht="12.75" x14ac:dyDescent="0.2">
      <c r="A801" s="47"/>
      <c r="B801" s="48"/>
      <c r="C801" s="49"/>
      <c r="D801" s="47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</row>
    <row r="802" spans="1:16" ht="12.75" x14ac:dyDescent="0.2">
      <c r="A802" s="47"/>
      <c r="B802" s="48"/>
      <c r="C802" s="49"/>
      <c r="D802" s="47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</row>
    <row r="803" spans="1:16" ht="12.75" x14ac:dyDescent="0.2">
      <c r="A803" s="47"/>
      <c r="B803" s="48"/>
      <c r="C803" s="49"/>
      <c r="D803" s="47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</row>
    <row r="804" spans="1:16" ht="12.75" x14ac:dyDescent="0.2">
      <c r="A804" s="47"/>
      <c r="B804" s="48"/>
      <c r="C804" s="49"/>
      <c r="D804" s="47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</row>
    <row r="805" spans="1:16" ht="12.75" x14ac:dyDescent="0.2">
      <c r="A805" s="47"/>
      <c r="B805" s="48"/>
      <c r="C805" s="49"/>
      <c r="D805" s="47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</row>
    <row r="806" spans="1:16" ht="12.75" x14ac:dyDescent="0.2">
      <c r="A806" s="47"/>
      <c r="B806" s="48"/>
      <c r="C806" s="49"/>
      <c r="D806" s="47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</row>
    <row r="807" spans="1:16" ht="12.75" x14ac:dyDescent="0.2">
      <c r="A807" s="47"/>
      <c r="B807" s="48"/>
      <c r="C807" s="49"/>
      <c r="D807" s="47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</row>
    <row r="808" spans="1:16" ht="12.75" x14ac:dyDescent="0.2">
      <c r="A808" s="47"/>
      <c r="B808" s="48"/>
      <c r="C808" s="49"/>
      <c r="D808" s="47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</row>
    <row r="809" spans="1:16" ht="12.75" x14ac:dyDescent="0.2">
      <c r="A809" s="47"/>
      <c r="B809" s="48"/>
      <c r="C809" s="49"/>
      <c r="D809" s="47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</row>
    <row r="810" spans="1:16" ht="12.75" x14ac:dyDescent="0.2">
      <c r="A810" s="47"/>
      <c r="B810" s="48"/>
      <c r="C810" s="49"/>
      <c r="D810" s="47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</row>
    <row r="811" spans="1:16" ht="12.75" x14ac:dyDescent="0.2">
      <c r="A811" s="47"/>
      <c r="B811" s="48"/>
      <c r="C811" s="49"/>
      <c r="D811" s="47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</row>
    <row r="812" spans="1:16" ht="12.75" x14ac:dyDescent="0.2">
      <c r="A812" s="47"/>
      <c r="B812" s="48"/>
      <c r="C812" s="49"/>
      <c r="D812" s="47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</row>
    <row r="813" spans="1:16" ht="12.75" x14ac:dyDescent="0.2">
      <c r="A813" s="47"/>
      <c r="B813" s="48"/>
      <c r="C813" s="49"/>
      <c r="D813" s="47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</row>
    <row r="814" spans="1:16" ht="12.75" x14ac:dyDescent="0.2">
      <c r="A814" s="47"/>
      <c r="B814" s="48"/>
      <c r="C814" s="49"/>
      <c r="D814" s="47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</row>
    <row r="815" spans="1:16" ht="12.75" x14ac:dyDescent="0.2">
      <c r="A815" s="47"/>
      <c r="B815" s="48"/>
      <c r="C815" s="49"/>
      <c r="D815" s="47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</row>
    <row r="816" spans="1:16" ht="12.75" x14ac:dyDescent="0.2">
      <c r="A816" s="47"/>
      <c r="B816" s="48"/>
      <c r="C816" s="49"/>
      <c r="D816" s="47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</row>
    <row r="817" spans="1:16" ht="12.75" x14ac:dyDescent="0.2">
      <c r="A817" s="47"/>
      <c r="B817" s="48"/>
      <c r="C817" s="49"/>
      <c r="D817" s="47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</row>
    <row r="818" spans="1:16" ht="12.75" x14ac:dyDescent="0.2">
      <c r="A818" s="47"/>
      <c r="B818" s="48"/>
      <c r="C818" s="49"/>
      <c r="D818" s="47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</row>
    <row r="819" spans="1:16" ht="12.75" x14ac:dyDescent="0.2">
      <c r="A819" s="47"/>
      <c r="B819" s="48"/>
      <c r="C819" s="49"/>
      <c r="D819" s="47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</row>
    <row r="820" spans="1:16" ht="12.75" x14ac:dyDescent="0.2">
      <c r="A820" s="47"/>
      <c r="B820" s="48"/>
      <c r="C820" s="49"/>
      <c r="D820" s="47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</row>
    <row r="821" spans="1:16" ht="12.75" x14ac:dyDescent="0.2">
      <c r="A821" s="47"/>
      <c r="B821" s="48"/>
      <c r="C821" s="49"/>
      <c r="D821" s="47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</row>
    <row r="822" spans="1:16" ht="12.75" x14ac:dyDescent="0.2">
      <c r="A822" s="47"/>
      <c r="B822" s="48"/>
      <c r="C822" s="49"/>
      <c r="D822" s="47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</row>
    <row r="823" spans="1:16" ht="12.75" x14ac:dyDescent="0.2">
      <c r="A823" s="47"/>
      <c r="B823" s="48"/>
      <c r="C823" s="49"/>
      <c r="D823" s="47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</row>
    <row r="824" spans="1:16" ht="12.75" x14ac:dyDescent="0.2">
      <c r="A824" s="47"/>
      <c r="B824" s="48"/>
      <c r="C824" s="49"/>
      <c r="D824" s="47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</row>
    <row r="825" spans="1:16" ht="12.75" x14ac:dyDescent="0.2">
      <c r="A825" s="47"/>
      <c r="B825" s="48"/>
      <c r="C825" s="49"/>
      <c r="D825" s="47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</row>
    <row r="826" spans="1:16" ht="12.75" x14ac:dyDescent="0.2">
      <c r="A826" s="47"/>
      <c r="B826" s="48"/>
      <c r="C826" s="49"/>
      <c r="D826" s="47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</row>
    <row r="827" spans="1:16" ht="12.75" x14ac:dyDescent="0.2">
      <c r="A827" s="47"/>
      <c r="B827" s="48"/>
      <c r="C827" s="49"/>
      <c r="D827" s="47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</row>
    <row r="828" spans="1:16" ht="12.75" x14ac:dyDescent="0.2">
      <c r="A828" s="47"/>
      <c r="B828" s="48"/>
      <c r="C828" s="49"/>
      <c r="D828" s="47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</row>
    <row r="829" spans="1:16" ht="12.75" x14ac:dyDescent="0.2">
      <c r="A829" s="47"/>
      <c r="B829" s="48"/>
      <c r="C829" s="49"/>
      <c r="D829" s="47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</row>
    <row r="830" spans="1:16" ht="12.75" x14ac:dyDescent="0.2">
      <c r="A830" s="47"/>
      <c r="B830" s="48"/>
      <c r="C830" s="49"/>
      <c r="D830" s="47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</row>
    <row r="831" spans="1:16" ht="12.75" x14ac:dyDescent="0.2">
      <c r="A831" s="47"/>
      <c r="B831" s="48"/>
      <c r="C831" s="49"/>
      <c r="D831" s="47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</row>
    <row r="832" spans="1:16" ht="12.75" x14ac:dyDescent="0.2">
      <c r="A832" s="47"/>
      <c r="B832" s="48"/>
      <c r="C832" s="49"/>
      <c r="D832" s="47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</row>
    <row r="833" spans="1:16" ht="12.75" x14ac:dyDescent="0.2">
      <c r="A833" s="47"/>
      <c r="B833" s="48"/>
      <c r="C833" s="49"/>
      <c r="D833" s="47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</row>
    <row r="834" spans="1:16" ht="12.75" x14ac:dyDescent="0.2">
      <c r="A834" s="47"/>
      <c r="B834" s="48"/>
      <c r="C834" s="49"/>
      <c r="D834" s="47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</row>
    <row r="835" spans="1:16" ht="12.75" x14ac:dyDescent="0.2">
      <c r="A835" s="47"/>
      <c r="B835" s="48"/>
      <c r="C835" s="49"/>
      <c r="D835" s="47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</row>
    <row r="836" spans="1:16" ht="12.75" x14ac:dyDescent="0.2">
      <c r="A836" s="47"/>
      <c r="B836" s="48"/>
      <c r="C836" s="49"/>
      <c r="D836" s="47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</row>
    <row r="837" spans="1:16" ht="12.75" x14ac:dyDescent="0.2">
      <c r="A837" s="47"/>
      <c r="B837" s="48"/>
      <c r="C837" s="49"/>
      <c r="D837" s="47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</row>
    <row r="838" spans="1:16" ht="12.75" x14ac:dyDescent="0.2">
      <c r="A838" s="47"/>
      <c r="B838" s="48"/>
      <c r="C838" s="49"/>
      <c r="D838" s="47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</row>
    <row r="839" spans="1:16" ht="12.75" x14ac:dyDescent="0.2">
      <c r="A839" s="47"/>
      <c r="B839" s="48"/>
      <c r="C839" s="49"/>
      <c r="D839" s="47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</row>
    <row r="840" spans="1:16" ht="12.75" x14ac:dyDescent="0.2">
      <c r="A840" s="47"/>
      <c r="B840" s="48"/>
      <c r="C840" s="49"/>
      <c r="D840" s="47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</row>
    <row r="841" spans="1:16" ht="12.75" x14ac:dyDescent="0.2">
      <c r="A841" s="47"/>
      <c r="B841" s="48"/>
      <c r="C841" s="49"/>
      <c r="D841" s="47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</row>
    <row r="842" spans="1:16" ht="12.75" x14ac:dyDescent="0.2">
      <c r="A842" s="47"/>
      <c r="B842" s="48"/>
      <c r="C842" s="49"/>
      <c r="D842" s="47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</row>
    <row r="843" spans="1:16" ht="12.75" x14ac:dyDescent="0.2">
      <c r="A843" s="47"/>
      <c r="B843" s="48"/>
      <c r="C843" s="49"/>
      <c r="D843" s="47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</row>
    <row r="844" spans="1:16" ht="12.75" x14ac:dyDescent="0.2">
      <c r="A844" s="47"/>
      <c r="B844" s="48"/>
      <c r="C844" s="49"/>
      <c r="D844" s="47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</row>
    <row r="845" spans="1:16" ht="12.75" x14ac:dyDescent="0.2">
      <c r="A845" s="47"/>
      <c r="B845" s="48"/>
      <c r="C845" s="49"/>
      <c r="D845" s="47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</row>
    <row r="846" spans="1:16" ht="12.75" x14ac:dyDescent="0.2">
      <c r="A846" s="47"/>
      <c r="B846" s="48"/>
      <c r="C846" s="49"/>
      <c r="D846" s="47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</row>
    <row r="847" spans="1:16" ht="12.75" x14ac:dyDescent="0.2">
      <c r="A847" s="47"/>
      <c r="B847" s="48"/>
      <c r="C847" s="49"/>
      <c r="D847" s="47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</row>
    <row r="848" spans="1:16" ht="12.75" x14ac:dyDescent="0.2">
      <c r="A848" s="47"/>
      <c r="B848" s="48"/>
      <c r="C848" s="49"/>
      <c r="D848" s="47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</row>
    <row r="849" spans="1:16" ht="12.75" x14ac:dyDescent="0.2">
      <c r="A849" s="47"/>
      <c r="B849" s="48"/>
      <c r="C849" s="49"/>
      <c r="D849" s="47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</row>
    <row r="850" spans="1:16" ht="12.75" x14ac:dyDescent="0.2">
      <c r="A850" s="47"/>
      <c r="B850" s="48"/>
      <c r="C850" s="49"/>
      <c r="D850" s="47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</row>
    <row r="851" spans="1:16" ht="12.75" x14ac:dyDescent="0.2">
      <c r="A851" s="47"/>
      <c r="B851" s="48"/>
      <c r="C851" s="49"/>
      <c r="D851" s="47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</row>
    <row r="852" spans="1:16" ht="12.75" x14ac:dyDescent="0.2">
      <c r="A852" s="47"/>
      <c r="B852" s="48"/>
      <c r="C852" s="49"/>
      <c r="D852" s="47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</row>
    <row r="853" spans="1:16" ht="12.75" x14ac:dyDescent="0.2">
      <c r="A853" s="47"/>
      <c r="B853" s="48"/>
      <c r="C853" s="49"/>
      <c r="D853" s="47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</row>
    <row r="854" spans="1:16" ht="12.75" x14ac:dyDescent="0.2">
      <c r="A854" s="47"/>
      <c r="B854" s="48"/>
      <c r="C854" s="49"/>
      <c r="D854" s="47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</row>
    <row r="855" spans="1:16" ht="12.75" x14ac:dyDescent="0.2">
      <c r="A855" s="47"/>
      <c r="B855" s="48"/>
      <c r="C855" s="49"/>
      <c r="D855" s="47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</row>
    <row r="856" spans="1:16" ht="12.75" x14ac:dyDescent="0.2">
      <c r="A856" s="47"/>
      <c r="B856" s="48"/>
      <c r="C856" s="49"/>
      <c r="D856" s="47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</row>
    <row r="857" spans="1:16" ht="12.75" x14ac:dyDescent="0.2">
      <c r="A857" s="47"/>
      <c r="B857" s="48"/>
      <c r="C857" s="49"/>
      <c r="D857" s="47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</row>
    <row r="858" spans="1:16" ht="12.75" x14ac:dyDescent="0.2">
      <c r="A858" s="47"/>
      <c r="B858" s="48"/>
      <c r="C858" s="49"/>
      <c r="D858" s="47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</row>
    <row r="859" spans="1:16" ht="12.75" x14ac:dyDescent="0.2">
      <c r="A859" s="47"/>
      <c r="B859" s="48"/>
      <c r="C859" s="49"/>
      <c r="D859" s="47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</row>
    <row r="860" spans="1:16" ht="12.75" x14ac:dyDescent="0.2">
      <c r="A860" s="47"/>
      <c r="B860" s="48"/>
      <c r="C860" s="49"/>
      <c r="D860" s="47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</row>
    <row r="861" spans="1:16" ht="12.75" x14ac:dyDescent="0.2">
      <c r="A861" s="47"/>
      <c r="B861" s="48"/>
      <c r="C861" s="49"/>
      <c r="D861" s="47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</row>
    <row r="862" spans="1:16" ht="12.75" x14ac:dyDescent="0.2">
      <c r="A862" s="47"/>
      <c r="B862" s="48"/>
      <c r="C862" s="49"/>
      <c r="D862" s="47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</row>
    <row r="863" spans="1:16" ht="12.75" x14ac:dyDescent="0.2">
      <c r="A863" s="47"/>
      <c r="B863" s="48"/>
      <c r="C863" s="49"/>
      <c r="D863" s="47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</row>
    <row r="864" spans="1:16" ht="12.75" x14ac:dyDescent="0.2">
      <c r="A864" s="47"/>
      <c r="B864" s="48"/>
      <c r="C864" s="49"/>
      <c r="D864" s="47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</row>
    <row r="865" spans="1:16" ht="12.75" x14ac:dyDescent="0.2">
      <c r="A865" s="47"/>
      <c r="B865" s="48"/>
      <c r="C865" s="49"/>
      <c r="D865" s="47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</row>
    <row r="866" spans="1:16" ht="12.75" x14ac:dyDescent="0.2">
      <c r="A866" s="47"/>
      <c r="B866" s="48"/>
      <c r="C866" s="49"/>
      <c r="D866" s="47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</row>
    <row r="867" spans="1:16" ht="12.75" x14ac:dyDescent="0.2">
      <c r="A867" s="47"/>
      <c r="B867" s="48"/>
      <c r="C867" s="49"/>
      <c r="D867" s="47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</row>
    <row r="868" spans="1:16" ht="12.75" x14ac:dyDescent="0.2">
      <c r="A868" s="47"/>
      <c r="B868" s="48"/>
      <c r="C868" s="49"/>
      <c r="D868" s="47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</row>
    <row r="869" spans="1:16" ht="12.75" x14ac:dyDescent="0.2">
      <c r="A869" s="47"/>
      <c r="B869" s="48"/>
      <c r="C869" s="49"/>
      <c r="D869" s="47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</row>
    <row r="870" spans="1:16" ht="12.75" x14ac:dyDescent="0.2">
      <c r="A870" s="47"/>
      <c r="B870" s="48"/>
      <c r="C870" s="49"/>
      <c r="D870" s="47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</row>
    <row r="871" spans="1:16" ht="12.75" x14ac:dyDescent="0.2">
      <c r="A871" s="47"/>
      <c r="B871" s="48"/>
      <c r="C871" s="49"/>
      <c r="D871" s="47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</row>
    <row r="872" spans="1:16" ht="12.75" x14ac:dyDescent="0.2">
      <c r="A872" s="47"/>
      <c r="B872" s="48"/>
      <c r="C872" s="49"/>
      <c r="D872" s="47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</row>
    <row r="873" spans="1:16" ht="12.75" x14ac:dyDescent="0.2">
      <c r="A873" s="47"/>
      <c r="B873" s="48"/>
      <c r="C873" s="49"/>
      <c r="D873" s="47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</row>
    <row r="874" spans="1:16" ht="12.75" x14ac:dyDescent="0.2">
      <c r="A874" s="47"/>
      <c r="B874" s="48"/>
      <c r="C874" s="49"/>
      <c r="D874" s="47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</row>
    <row r="875" spans="1:16" ht="12.75" x14ac:dyDescent="0.2">
      <c r="A875" s="47"/>
      <c r="B875" s="48"/>
      <c r="C875" s="49"/>
      <c r="D875" s="47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</row>
    <row r="876" spans="1:16" ht="12.75" x14ac:dyDescent="0.2">
      <c r="A876" s="47"/>
      <c r="B876" s="48"/>
      <c r="C876" s="49"/>
      <c r="D876" s="47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</row>
    <row r="877" spans="1:16" ht="12.75" x14ac:dyDescent="0.2">
      <c r="A877" s="47"/>
      <c r="B877" s="48"/>
      <c r="C877" s="49"/>
      <c r="D877" s="47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</row>
    <row r="878" spans="1:16" ht="12.75" x14ac:dyDescent="0.2">
      <c r="A878" s="47"/>
      <c r="B878" s="48"/>
      <c r="C878" s="49"/>
      <c r="D878" s="47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</row>
    <row r="879" spans="1:16" ht="12.75" x14ac:dyDescent="0.2">
      <c r="A879" s="47"/>
      <c r="B879" s="48"/>
      <c r="C879" s="49"/>
      <c r="D879" s="47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</row>
    <row r="880" spans="1:16" ht="12.75" x14ac:dyDescent="0.2">
      <c r="A880" s="47"/>
      <c r="B880" s="48"/>
      <c r="C880" s="49"/>
      <c r="D880" s="47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</row>
    <row r="881" spans="1:16" ht="12.75" x14ac:dyDescent="0.2">
      <c r="A881" s="47"/>
      <c r="B881" s="48"/>
      <c r="C881" s="49"/>
      <c r="D881" s="47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</row>
    <row r="882" spans="1:16" ht="12.75" x14ac:dyDescent="0.2">
      <c r="A882" s="47"/>
      <c r="B882" s="48"/>
      <c r="C882" s="49"/>
      <c r="D882" s="47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</row>
    <row r="883" spans="1:16" ht="12.75" x14ac:dyDescent="0.2">
      <c r="A883" s="47"/>
      <c r="B883" s="48"/>
      <c r="C883" s="49"/>
      <c r="D883" s="47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</row>
    <row r="884" spans="1:16" ht="12.75" x14ac:dyDescent="0.2">
      <c r="A884" s="47"/>
      <c r="B884" s="48"/>
      <c r="C884" s="49"/>
      <c r="D884" s="47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</row>
    <row r="885" spans="1:16" ht="12.75" x14ac:dyDescent="0.2">
      <c r="A885" s="47"/>
      <c r="B885" s="48"/>
      <c r="C885" s="49"/>
      <c r="D885" s="47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</row>
    <row r="886" spans="1:16" ht="12.75" x14ac:dyDescent="0.2">
      <c r="A886" s="47"/>
      <c r="B886" s="48"/>
      <c r="C886" s="49"/>
      <c r="D886" s="47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</row>
    <row r="887" spans="1:16" ht="12.75" x14ac:dyDescent="0.2">
      <c r="A887" s="47"/>
      <c r="B887" s="48"/>
      <c r="C887" s="49"/>
      <c r="D887" s="47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</row>
    <row r="888" spans="1:16" ht="12.75" x14ac:dyDescent="0.2">
      <c r="A888" s="47"/>
      <c r="B888" s="48"/>
      <c r="C888" s="49"/>
      <c r="D888" s="47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</row>
    <row r="889" spans="1:16" ht="12.75" x14ac:dyDescent="0.2">
      <c r="A889" s="47"/>
      <c r="B889" s="48"/>
      <c r="C889" s="49"/>
      <c r="D889" s="47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</row>
    <row r="890" spans="1:16" ht="12.75" x14ac:dyDescent="0.2">
      <c r="A890" s="47"/>
      <c r="B890" s="48"/>
      <c r="C890" s="49"/>
      <c r="D890" s="47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</row>
    <row r="891" spans="1:16" ht="12.75" x14ac:dyDescent="0.2">
      <c r="A891" s="47"/>
      <c r="B891" s="48"/>
      <c r="C891" s="49"/>
      <c r="D891" s="47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</row>
    <row r="892" spans="1:16" ht="12.75" x14ac:dyDescent="0.2">
      <c r="A892" s="47"/>
      <c r="B892" s="48"/>
      <c r="C892" s="49"/>
      <c r="D892" s="47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</row>
    <row r="893" spans="1:16" ht="12.75" x14ac:dyDescent="0.2">
      <c r="A893" s="47"/>
      <c r="B893" s="48"/>
      <c r="C893" s="49"/>
      <c r="D893" s="47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</row>
    <row r="894" spans="1:16" ht="12.75" x14ac:dyDescent="0.2">
      <c r="A894" s="47"/>
      <c r="B894" s="48"/>
      <c r="C894" s="49"/>
      <c r="D894" s="47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</row>
    <row r="895" spans="1:16" ht="12.75" x14ac:dyDescent="0.2">
      <c r="A895" s="47"/>
      <c r="B895" s="48"/>
      <c r="C895" s="49"/>
      <c r="D895" s="47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</row>
    <row r="896" spans="1:16" ht="12.75" x14ac:dyDescent="0.2">
      <c r="A896" s="47"/>
      <c r="B896" s="48"/>
      <c r="C896" s="49"/>
      <c r="D896" s="47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</row>
    <row r="897" spans="1:16" ht="12.75" x14ac:dyDescent="0.2">
      <c r="A897" s="47"/>
      <c r="B897" s="48"/>
      <c r="C897" s="49"/>
      <c r="D897" s="47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</row>
    <row r="898" spans="1:16" ht="12.75" x14ac:dyDescent="0.2">
      <c r="A898" s="47"/>
      <c r="B898" s="48"/>
      <c r="C898" s="49"/>
      <c r="D898" s="47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</row>
    <row r="899" spans="1:16" ht="12.75" x14ac:dyDescent="0.2">
      <c r="A899" s="47"/>
      <c r="B899" s="48"/>
      <c r="C899" s="49"/>
      <c r="D899" s="47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</row>
    <row r="900" spans="1:16" ht="12.75" x14ac:dyDescent="0.2">
      <c r="A900" s="47"/>
      <c r="B900" s="48"/>
      <c r="C900" s="49"/>
      <c r="D900" s="47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</row>
    <row r="901" spans="1:16" ht="12.75" x14ac:dyDescent="0.2">
      <c r="A901" s="47"/>
      <c r="B901" s="48"/>
      <c r="C901" s="49"/>
      <c r="D901" s="47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</row>
    <row r="902" spans="1:16" ht="12.75" x14ac:dyDescent="0.2">
      <c r="A902" s="47"/>
      <c r="B902" s="48"/>
      <c r="C902" s="49"/>
      <c r="D902" s="47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</row>
    <row r="903" spans="1:16" ht="12.75" x14ac:dyDescent="0.2">
      <c r="A903" s="47"/>
      <c r="B903" s="48"/>
      <c r="C903" s="49"/>
      <c r="D903" s="47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</row>
    <row r="904" spans="1:16" ht="12.75" x14ac:dyDescent="0.2">
      <c r="A904" s="47"/>
      <c r="B904" s="48"/>
      <c r="C904" s="49"/>
      <c r="D904" s="47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</row>
    <row r="905" spans="1:16" ht="12.75" x14ac:dyDescent="0.2">
      <c r="A905" s="47"/>
      <c r="B905" s="48"/>
      <c r="C905" s="49"/>
      <c r="D905" s="47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</row>
    <row r="906" spans="1:16" ht="12.75" x14ac:dyDescent="0.2">
      <c r="A906" s="47"/>
      <c r="B906" s="48"/>
      <c r="C906" s="49"/>
      <c r="D906" s="47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</row>
    <row r="907" spans="1:16" ht="12.75" x14ac:dyDescent="0.2">
      <c r="A907" s="47"/>
      <c r="B907" s="48"/>
      <c r="C907" s="49"/>
      <c r="D907" s="47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</row>
    <row r="908" spans="1:16" ht="12.75" x14ac:dyDescent="0.2">
      <c r="A908" s="47"/>
      <c r="B908" s="48"/>
      <c r="C908" s="49"/>
      <c r="D908" s="47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</row>
    <row r="909" spans="1:16" ht="12.75" x14ac:dyDescent="0.2">
      <c r="A909" s="47"/>
      <c r="B909" s="48"/>
      <c r="C909" s="49"/>
      <c r="D909" s="47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</row>
    <row r="910" spans="1:16" ht="12.75" x14ac:dyDescent="0.2">
      <c r="A910" s="47"/>
      <c r="B910" s="48"/>
      <c r="C910" s="49"/>
      <c r="D910" s="47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</row>
    <row r="911" spans="1:16" ht="12.75" x14ac:dyDescent="0.2">
      <c r="A911" s="47"/>
      <c r="B911" s="48"/>
      <c r="C911" s="49"/>
      <c r="D911" s="47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</row>
    <row r="912" spans="1:16" ht="12.75" x14ac:dyDescent="0.2">
      <c r="A912" s="47"/>
      <c r="B912" s="48"/>
      <c r="C912" s="49"/>
      <c r="D912" s="47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</row>
    <row r="913" spans="1:16" ht="12.75" x14ac:dyDescent="0.2">
      <c r="A913" s="47"/>
      <c r="B913" s="48"/>
      <c r="C913" s="49"/>
      <c r="D913" s="47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</row>
    <row r="914" spans="1:16" ht="12.75" x14ac:dyDescent="0.2">
      <c r="A914" s="47"/>
      <c r="B914" s="48"/>
      <c r="C914" s="49"/>
      <c r="D914" s="47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</row>
    <row r="915" spans="1:16" ht="12.75" x14ac:dyDescent="0.2">
      <c r="A915" s="47"/>
      <c r="B915" s="48"/>
      <c r="C915" s="49"/>
      <c r="D915" s="47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</row>
    <row r="916" spans="1:16" ht="12.75" x14ac:dyDescent="0.2">
      <c r="A916" s="47"/>
      <c r="B916" s="48"/>
      <c r="C916" s="49"/>
      <c r="D916" s="47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</row>
    <row r="917" spans="1:16" ht="12.75" x14ac:dyDescent="0.2">
      <c r="A917" s="47"/>
      <c r="B917" s="48"/>
      <c r="C917" s="49"/>
      <c r="D917" s="47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</row>
    <row r="918" spans="1:16" ht="12.75" x14ac:dyDescent="0.2">
      <c r="A918" s="47"/>
      <c r="B918" s="48"/>
      <c r="C918" s="49"/>
      <c r="D918" s="47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</row>
    <row r="919" spans="1:16" ht="12.75" x14ac:dyDescent="0.2">
      <c r="A919" s="47"/>
      <c r="B919" s="48"/>
      <c r="C919" s="49"/>
      <c r="D919" s="47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</row>
    <row r="920" spans="1:16" ht="12.75" x14ac:dyDescent="0.2">
      <c r="A920" s="47"/>
      <c r="B920" s="48"/>
      <c r="C920" s="49"/>
      <c r="D920" s="47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</row>
    <row r="921" spans="1:16" ht="12.75" x14ac:dyDescent="0.2">
      <c r="A921" s="47"/>
      <c r="B921" s="48"/>
      <c r="C921" s="49"/>
      <c r="D921" s="47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</row>
    <row r="922" spans="1:16" ht="12.75" x14ac:dyDescent="0.2">
      <c r="A922" s="47"/>
      <c r="B922" s="48"/>
      <c r="C922" s="49"/>
      <c r="D922" s="47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</row>
    <row r="923" spans="1:16" ht="12.75" x14ac:dyDescent="0.2">
      <c r="A923" s="47"/>
      <c r="B923" s="48"/>
      <c r="C923" s="49"/>
      <c r="D923" s="47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</row>
    <row r="924" spans="1:16" ht="12.75" x14ac:dyDescent="0.2">
      <c r="A924" s="47"/>
      <c r="B924" s="48"/>
      <c r="C924" s="49"/>
      <c r="D924" s="47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</row>
    <row r="925" spans="1:16" ht="12.75" x14ac:dyDescent="0.2">
      <c r="A925" s="47"/>
      <c r="B925" s="48"/>
      <c r="C925" s="49"/>
      <c r="D925" s="47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</row>
    <row r="926" spans="1:16" ht="12.75" x14ac:dyDescent="0.2">
      <c r="A926" s="47"/>
      <c r="B926" s="48"/>
      <c r="C926" s="49"/>
      <c r="D926" s="47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</row>
    <row r="927" spans="1:16" ht="12.75" x14ac:dyDescent="0.2">
      <c r="A927" s="47"/>
      <c r="B927" s="48"/>
      <c r="C927" s="49"/>
      <c r="D927" s="47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</row>
    <row r="928" spans="1:16" ht="12.75" x14ac:dyDescent="0.2">
      <c r="A928" s="47"/>
      <c r="B928" s="48"/>
      <c r="C928" s="49"/>
      <c r="D928" s="47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</row>
    <row r="929" spans="1:16" ht="12.75" x14ac:dyDescent="0.2">
      <c r="A929" s="47"/>
      <c r="B929" s="48"/>
      <c r="C929" s="49"/>
      <c r="D929" s="47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</row>
    <row r="930" spans="1:16" ht="12.75" x14ac:dyDescent="0.2">
      <c r="A930" s="47"/>
      <c r="B930" s="48"/>
      <c r="C930" s="49"/>
      <c r="D930" s="47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</row>
    <row r="931" spans="1:16" ht="12.75" x14ac:dyDescent="0.2">
      <c r="A931" s="47"/>
      <c r="B931" s="48"/>
      <c r="C931" s="49"/>
      <c r="D931" s="47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</row>
    <row r="932" spans="1:16" ht="12.75" x14ac:dyDescent="0.2">
      <c r="A932" s="47"/>
      <c r="B932" s="48"/>
      <c r="C932" s="49"/>
      <c r="D932" s="47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</row>
    <row r="933" spans="1:16" ht="12.75" x14ac:dyDescent="0.2">
      <c r="A933" s="47"/>
      <c r="B933" s="48"/>
      <c r="C933" s="49"/>
      <c r="D933" s="47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</row>
    <row r="934" spans="1:16" ht="12.75" x14ac:dyDescent="0.2">
      <c r="A934" s="47"/>
      <c r="B934" s="48"/>
      <c r="C934" s="49"/>
      <c r="D934" s="47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</row>
    <row r="935" spans="1:16" ht="12.75" x14ac:dyDescent="0.2">
      <c r="A935" s="47"/>
      <c r="B935" s="48"/>
      <c r="C935" s="49"/>
      <c r="D935" s="47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</row>
    <row r="936" spans="1:16" ht="12.75" x14ac:dyDescent="0.2">
      <c r="A936" s="47"/>
      <c r="B936" s="48"/>
      <c r="C936" s="49"/>
      <c r="D936" s="47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</row>
    <row r="937" spans="1:16" ht="12.75" x14ac:dyDescent="0.2">
      <c r="A937" s="47"/>
      <c r="B937" s="48"/>
      <c r="C937" s="49"/>
      <c r="D937" s="47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</row>
    <row r="938" spans="1:16" ht="12.75" x14ac:dyDescent="0.2">
      <c r="A938" s="47"/>
      <c r="B938" s="48"/>
      <c r="C938" s="49"/>
      <c r="D938" s="47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</row>
    <row r="939" spans="1:16" ht="12.75" x14ac:dyDescent="0.2">
      <c r="A939" s="47"/>
      <c r="B939" s="48"/>
      <c r="C939" s="49"/>
      <c r="D939" s="47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</row>
    <row r="940" spans="1:16" ht="12.75" x14ac:dyDescent="0.2">
      <c r="A940" s="47"/>
      <c r="B940" s="48"/>
      <c r="C940" s="49"/>
      <c r="D940" s="47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</row>
    <row r="941" spans="1:16" ht="12.75" x14ac:dyDescent="0.2">
      <c r="A941" s="47"/>
      <c r="B941" s="48"/>
      <c r="C941" s="49"/>
      <c r="D941" s="47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</row>
    <row r="942" spans="1:16" ht="12.75" x14ac:dyDescent="0.2">
      <c r="A942" s="47"/>
      <c r="B942" s="48"/>
      <c r="C942" s="49"/>
      <c r="D942" s="47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</row>
    <row r="943" spans="1:16" ht="12.75" x14ac:dyDescent="0.2">
      <c r="A943" s="47"/>
      <c r="B943" s="48"/>
      <c r="C943" s="49"/>
      <c r="D943" s="47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</row>
    <row r="944" spans="1:16" ht="12.75" x14ac:dyDescent="0.2">
      <c r="A944" s="47"/>
      <c r="B944" s="48"/>
      <c r="C944" s="49"/>
      <c r="D944" s="47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</row>
    <row r="945" spans="1:16" ht="12.75" x14ac:dyDescent="0.2">
      <c r="A945" s="47"/>
      <c r="B945" s="48"/>
      <c r="C945" s="49"/>
      <c r="D945" s="47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</row>
    <row r="946" spans="1:16" ht="12.75" x14ac:dyDescent="0.2">
      <c r="A946" s="47"/>
      <c r="B946" s="48"/>
      <c r="C946" s="49"/>
      <c r="D946" s="47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</row>
    <row r="947" spans="1:16" ht="12.75" x14ac:dyDescent="0.2">
      <c r="A947" s="47"/>
      <c r="B947" s="48"/>
      <c r="C947" s="49"/>
      <c r="D947" s="47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</row>
    <row r="948" spans="1:16" ht="12.75" x14ac:dyDescent="0.2">
      <c r="A948" s="47"/>
      <c r="B948" s="48"/>
      <c r="C948" s="49"/>
      <c r="D948" s="47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</row>
    <row r="949" spans="1:16" ht="12.75" x14ac:dyDescent="0.2">
      <c r="A949" s="47"/>
      <c r="B949" s="48"/>
      <c r="C949" s="49"/>
      <c r="D949" s="47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</row>
    <row r="950" spans="1:16" ht="12.75" x14ac:dyDescent="0.2">
      <c r="A950" s="47"/>
      <c r="B950" s="48"/>
      <c r="C950" s="49"/>
      <c r="D950" s="47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</row>
    <row r="951" spans="1:16" ht="12.75" x14ac:dyDescent="0.2">
      <c r="A951" s="47"/>
      <c r="B951" s="48"/>
      <c r="C951" s="49"/>
      <c r="D951" s="47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</row>
    <row r="952" spans="1:16" ht="12.75" x14ac:dyDescent="0.2">
      <c r="A952" s="47"/>
      <c r="B952" s="48"/>
      <c r="C952" s="49"/>
      <c r="D952" s="47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</row>
    <row r="953" spans="1:16" ht="12.75" x14ac:dyDescent="0.2">
      <c r="A953" s="47"/>
      <c r="B953" s="48"/>
      <c r="C953" s="49"/>
      <c r="D953" s="47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</row>
    <row r="954" spans="1:16" ht="12.75" x14ac:dyDescent="0.2">
      <c r="A954" s="47"/>
      <c r="B954" s="48"/>
      <c r="C954" s="49"/>
      <c r="D954" s="47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</row>
    <row r="955" spans="1:16" ht="12.75" x14ac:dyDescent="0.2">
      <c r="A955" s="47"/>
      <c r="B955" s="48"/>
      <c r="C955" s="49"/>
      <c r="D955" s="47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</row>
    <row r="956" spans="1:16" ht="12.75" x14ac:dyDescent="0.2">
      <c r="A956" s="47"/>
      <c r="B956" s="48"/>
      <c r="C956" s="49"/>
      <c r="D956" s="47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</row>
    <row r="957" spans="1:16" ht="12.75" x14ac:dyDescent="0.2">
      <c r="A957" s="47"/>
      <c r="B957" s="48"/>
      <c r="C957" s="49"/>
      <c r="D957" s="47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</row>
    <row r="958" spans="1:16" ht="12.75" x14ac:dyDescent="0.2">
      <c r="A958" s="47"/>
      <c r="B958" s="48"/>
      <c r="C958" s="49"/>
      <c r="D958" s="47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</row>
    <row r="959" spans="1:16" ht="12.75" x14ac:dyDescent="0.2">
      <c r="A959" s="47"/>
      <c r="B959" s="48"/>
      <c r="C959" s="49"/>
      <c r="D959" s="47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</row>
    <row r="960" spans="1:16" ht="12.75" x14ac:dyDescent="0.2">
      <c r="A960" s="47"/>
      <c r="B960" s="48"/>
      <c r="C960" s="49"/>
      <c r="D960" s="47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</row>
    <row r="961" spans="1:16" ht="12.75" x14ac:dyDescent="0.2">
      <c r="A961" s="47"/>
      <c r="B961" s="48"/>
      <c r="C961" s="49"/>
      <c r="D961" s="47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</row>
    <row r="962" spans="1:16" ht="12.75" x14ac:dyDescent="0.2">
      <c r="A962" s="47"/>
      <c r="B962" s="48"/>
      <c r="C962" s="49"/>
      <c r="D962" s="47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</row>
    <row r="963" spans="1:16" ht="12.75" x14ac:dyDescent="0.2">
      <c r="A963" s="47"/>
      <c r="B963" s="48"/>
      <c r="C963" s="49"/>
      <c r="D963" s="47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</row>
    <row r="964" spans="1:16" ht="12.75" x14ac:dyDescent="0.2">
      <c r="A964" s="47"/>
      <c r="B964" s="48"/>
      <c r="C964" s="49"/>
      <c r="D964" s="47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</row>
    <row r="965" spans="1:16" ht="12.75" x14ac:dyDescent="0.2">
      <c r="A965" s="47"/>
      <c r="B965" s="48"/>
      <c r="C965" s="49"/>
      <c r="D965" s="47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</row>
    <row r="966" spans="1:16" ht="12.75" x14ac:dyDescent="0.2">
      <c r="A966" s="47"/>
      <c r="B966" s="48"/>
      <c r="C966" s="49"/>
      <c r="D966" s="47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</row>
    <row r="967" spans="1:16" ht="12.75" x14ac:dyDescent="0.2">
      <c r="A967" s="47"/>
      <c r="B967" s="48"/>
      <c r="C967" s="49"/>
      <c r="D967" s="47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</row>
    <row r="968" spans="1:16" ht="12.75" x14ac:dyDescent="0.2">
      <c r="A968" s="47"/>
      <c r="B968" s="48"/>
      <c r="C968" s="49"/>
      <c r="D968" s="47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</row>
    <row r="969" spans="1:16" ht="12.75" x14ac:dyDescent="0.2">
      <c r="A969" s="47"/>
      <c r="B969" s="48"/>
      <c r="C969" s="49"/>
      <c r="D969" s="47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</row>
    <row r="970" spans="1:16" ht="12.75" x14ac:dyDescent="0.2">
      <c r="A970" s="47"/>
      <c r="B970" s="48"/>
      <c r="C970" s="49"/>
      <c r="D970" s="47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</row>
    <row r="971" spans="1:16" ht="12.75" x14ac:dyDescent="0.2">
      <c r="A971" s="47"/>
      <c r="B971" s="48"/>
      <c r="C971" s="49"/>
      <c r="D971" s="47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</row>
    <row r="972" spans="1:16" ht="12.75" x14ac:dyDescent="0.2">
      <c r="A972" s="47"/>
      <c r="B972" s="48"/>
      <c r="C972" s="49"/>
      <c r="D972" s="47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</row>
    <row r="973" spans="1:16" ht="12.75" x14ac:dyDescent="0.2">
      <c r="A973" s="47"/>
      <c r="B973" s="48"/>
      <c r="C973" s="49"/>
      <c r="D973" s="47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</row>
    <row r="974" spans="1:16" ht="12.75" x14ac:dyDescent="0.2">
      <c r="A974" s="47"/>
      <c r="B974" s="48"/>
      <c r="C974" s="49"/>
      <c r="D974" s="47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</row>
    <row r="975" spans="1:16" ht="12.75" x14ac:dyDescent="0.2">
      <c r="A975" s="47"/>
      <c r="B975" s="48"/>
      <c r="C975" s="49"/>
      <c r="D975" s="47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</row>
    <row r="976" spans="1:16" ht="12.75" x14ac:dyDescent="0.2">
      <c r="A976" s="47"/>
      <c r="B976" s="48"/>
      <c r="C976" s="49"/>
      <c r="D976" s="47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</row>
    <row r="977" spans="1:16" ht="12.75" x14ac:dyDescent="0.2">
      <c r="A977" s="47"/>
      <c r="B977" s="48"/>
      <c r="C977" s="49"/>
      <c r="D977" s="47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</row>
    <row r="978" spans="1:16" ht="12.75" x14ac:dyDescent="0.2">
      <c r="A978" s="47"/>
      <c r="B978" s="48"/>
      <c r="C978" s="49"/>
      <c r="D978" s="47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</row>
    <row r="979" spans="1:16" ht="12.75" x14ac:dyDescent="0.2">
      <c r="A979" s="47"/>
      <c r="B979" s="48"/>
      <c r="C979" s="49"/>
      <c r="D979" s="47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</row>
    <row r="980" spans="1:16" ht="12.75" x14ac:dyDescent="0.2">
      <c r="A980" s="47"/>
      <c r="B980" s="48"/>
      <c r="C980" s="49"/>
      <c r="D980" s="47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</row>
    <row r="981" spans="1:16" ht="12.75" x14ac:dyDescent="0.2">
      <c r="A981" s="47"/>
      <c r="B981" s="48"/>
      <c r="C981" s="49"/>
      <c r="D981" s="47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</row>
    <row r="982" spans="1:16" ht="12.75" x14ac:dyDescent="0.2">
      <c r="A982" s="47"/>
      <c r="B982" s="48"/>
      <c r="C982" s="49"/>
      <c r="D982" s="47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</row>
    <row r="983" spans="1:16" ht="12.75" x14ac:dyDescent="0.2">
      <c r="A983" s="47"/>
      <c r="B983" s="48"/>
      <c r="C983" s="49"/>
      <c r="D983" s="47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</row>
    <row r="984" spans="1:16" ht="12.75" x14ac:dyDescent="0.2">
      <c r="A984" s="47"/>
      <c r="B984" s="48"/>
      <c r="C984" s="49"/>
      <c r="D984" s="47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</row>
    <row r="985" spans="1:16" ht="12.75" x14ac:dyDescent="0.2">
      <c r="A985" s="47"/>
      <c r="B985" s="48"/>
      <c r="C985" s="49"/>
      <c r="D985" s="47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</row>
    <row r="986" spans="1:16" ht="12.75" x14ac:dyDescent="0.2">
      <c r="A986" s="47"/>
      <c r="B986" s="48"/>
      <c r="C986" s="49"/>
      <c r="D986" s="47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</row>
    <row r="987" spans="1:16" ht="12.75" x14ac:dyDescent="0.2">
      <c r="A987" s="47"/>
      <c r="B987" s="48"/>
      <c r="C987" s="49"/>
      <c r="D987" s="47"/>
      <c r="E987" s="56"/>
      <c r="F987" s="56"/>
      <c r="G987" s="56"/>
      <c r="H987" s="56"/>
      <c r="I987" s="56"/>
      <c r="J987" s="56"/>
      <c r="K987" s="56"/>
      <c r="L987" s="56"/>
      <c r="M987" s="56"/>
      <c r="N987" s="56"/>
      <c r="O987" s="56"/>
      <c r="P987" s="56"/>
    </row>
    <row r="988" spans="1:16" ht="12.75" x14ac:dyDescent="0.2">
      <c r="A988" s="47"/>
      <c r="B988" s="48"/>
      <c r="C988" s="49"/>
      <c r="D988" s="47"/>
      <c r="E988" s="56"/>
      <c r="F988" s="56"/>
      <c r="G988" s="56"/>
      <c r="H988" s="56"/>
      <c r="I988" s="56"/>
      <c r="J988" s="56"/>
      <c r="K988" s="56"/>
      <c r="L988" s="56"/>
      <c r="M988" s="56"/>
      <c r="N988" s="56"/>
      <c r="O988" s="56"/>
      <c r="P988" s="56"/>
    </row>
    <row r="989" spans="1:16" ht="12.75" x14ac:dyDescent="0.2">
      <c r="A989" s="47"/>
      <c r="B989" s="48"/>
      <c r="C989" s="49"/>
      <c r="D989" s="47"/>
      <c r="E989" s="56"/>
      <c r="F989" s="56"/>
      <c r="G989" s="56"/>
      <c r="H989" s="56"/>
      <c r="I989" s="56"/>
      <c r="J989" s="56"/>
      <c r="K989" s="56"/>
      <c r="L989" s="56"/>
      <c r="M989" s="56"/>
      <c r="N989" s="56"/>
      <c r="O989" s="56"/>
      <c r="P989" s="56"/>
    </row>
    <row r="990" spans="1:16" ht="12.75" x14ac:dyDescent="0.2">
      <c r="A990" s="47"/>
      <c r="B990" s="48"/>
      <c r="C990" s="49"/>
      <c r="D990" s="47"/>
      <c r="E990" s="56"/>
      <c r="F990" s="56"/>
      <c r="G990" s="56"/>
      <c r="H990" s="56"/>
      <c r="I990" s="56"/>
      <c r="J990" s="56"/>
      <c r="K990" s="56"/>
      <c r="L990" s="56"/>
      <c r="M990" s="56"/>
      <c r="N990" s="56"/>
      <c r="O990" s="56"/>
      <c r="P990" s="56"/>
    </row>
    <row r="991" spans="1:16" ht="12.75" x14ac:dyDescent="0.2">
      <c r="A991" s="47"/>
      <c r="B991" s="48"/>
      <c r="C991" s="49"/>
      <c r="D991" s="47"/>
      <c r="E991" s="56"/>
      <c r="F991" s="56"/>
      <c r="G991" s="56"/>
      <c r="H991" s="56"/>
      <c r="I991" s="56"/>
      <c r="J991" s="56"/>
      <c r="K991" s="56"/>
      <c r="L991" s="56"/>
      <c r="M991" s="56"/>
      <c r="N991" s="56"/>
      <c r="O991" s="56"/>
      <c r="P991" s="56"/>
    </row>
    <row r="992" spans="1:16" ht="12.75" x14ac:dyDescent="0.2">
      <c r="A992" s="47"/>
      <c r="B992" s="48"/>
      <c r="C992" s="49"/>
      <c r="D992" s="47"/>
      <c r="E992" s="56"/>
      <c r="F992" s="56"/>
      <c r="G992" s="56"/>
      <c r="H992" s="56"/>
      <c r="I992" s="56"/>
      <c r="J992" s="56"/>
      <c r="K992" s="56"/>
      <c r="L992" s="56"/>
      <c r="M992" s="56"/>
      <c r="N992" s="56"/>
      <c r="O992" s="56"/>
      <c r="P992" s="56"/>
    </row>
    <row r="993" spans="1:16" ht="12.75" x14ac:dyDescent="0.2">
      <c r="A993" s="47"/>
      <c r="B993" s="48"/>
      <c r="C993" s="49"/>
      <c r="D993" s="47"/>
      <c r="E993" s="56"/>
      <c r="F993" s="56"/>
      <c r="G993" s="56"/>
      <c r="H993" s="56"/>
      <c r="I993" s="56"/>
      <c r="J993" s="56"/>
      <c r="K993" s="56"/>
      <c r="L993" s="56"/>
      <c r="M993" s="56"/>
      <c r="N993" s="56"/>
      <c r="O993" s="56"/>
      <c r="P993" s="56"/>
    </row>
    <row r="994" spans="1:16" ht="12.75" x14ac:dyDescent="0.2">
      <c r="A994" s="47"/>
      <c r="B994" s="48"/>
      <c r="C994" s="49"/>
      <c r="D994" s="47"/>
      <c r="E994" s="56"/>
      <c r="F994" s="56"/>
      <c r="G994" s="56"/>
      <c r="H994" s="56"/>
      <c r="I994" s="56"/>
      <c r="J994" s="56"/>
      <c r="K994" s="56"/>
      <c r="L994" s="56"/>
      <c r="M994" s="56"/>
      <c r="N994" s="56"/>
      <c r="O994" s="56"/>
      <c r="P994" s="56"/>
    </row>
    <row r="995" spans="1:16" ht="12.75" x14ac:dyDescent="0.2">
      <c r="A995" s="47"/>
      <c r="B995" s="48"/>
      <c r="C995" s="49"/>
      <c r="D995" s="47"/>
      <c r="E995" s="56"/>
      <c r="F995" s="56"/>
      <c r="G995" s="56"/>
      <c r="H995" s="56"/>
      <c r="I995" s="56"/>
      <c r="J995" s="56"/>
      <c r="K995" s="56"/>
      <c r="L995" s="56"/>
      <c r="M995" s="56"/>
      <c r="N995" s="56"/>
      <c r="O995" s="56"/>
      <c r="P995" s="56"/>
    </row>
    <row r="996" spans="1:16" ht="12.75" x14ac:dyDescent="0.2">
      <c r="A996" s="47"/>
      <c r="B996" s="48"/>
      <c r="C996" s="49"/>
      <c r="D996" s="47"/>
      <c r="E996" s="56"/>
      <c r="F996" s="56"/>
      <c r="G996" s="56"/>
      <c r="H996" s="56"/>
      <c r="I996" s="56"/>
      <c r="J996" s="56"/>
      <c r="K996" s="56"/>
      <c r="L996" s="56"/>
      <c r="M996" s="56"/>
      <c r="N996" s="56"/>
      <c r="O996" s="56"/>
      <c r="P996" s="56"/>
    </row>
    <row r="997" spans="1:16" ht="12.75" x14ac:dyDescent="0.2">
      <c r="A997" s="47"/>
      <c r="B997" s="48"/>
      <c r="C997" s="49"/>
      <c r="D997" s="47"/>
      <c r="E997" s="56"/>
      <c r="F997" s="56"/>
      <c r="G997" s="56"/>
      <c r="H997" s="56"/>
      <c r="I997" s="56"/>
      <c r="J997" s="56"/>
      <c r="K997" s="56"/>
      <c r="L997" s="56"/>
      <c r="M997" s="56"/>
      <c r="N997" s="56"/>
      <c r="O997" s="56"/>
      <c r="P997" s="56"/>
    </row>
    <row r="998" spans="1:16" ht="12.75" x14ac:dyDescent="0.2">
      <c r="A998" s="47"/>
      <c r="B998" s="48"/>
      <c r="C998" s="49"/>
      <c r="D998" s="47"/>
      <c r="E998" s="56"/>
      <c r="F998" s="56"/>
      <c r="G998" s="56"/>
      <c r="H998" s="56"/>
      <c r="I998" s="56"/>
      <c r="J998" s="56"/>
      <c r="K998" s="56"/>
      <c r="L998" s="56"/>
      <c r="M998" s="56"/>
      <c r="N998" s="56"/>
      <c r="O998" s="56"/>
      <c r="P998" s="56"/>
    </row>
    <row r="999" spans="1:16" ht="12.75" x14ac:dyDescent="0.2">
      <c r="A999" s="47"/>
      <c r="B999" s="48"/>
      <c r="C999" s="49"/>
      <c r="D999" s="47"/>
      <c r="E999" s="56"/>
      <c r="F999" s="56"/>
      <c r="G999" s="56"/>
      <c r="H999" s="56"/>
      <c r="I999" s="56"/>
      <c r="J999" s="56"/>
      <c r="K999" s="56"/>
      <c r="L999" s="56"/>
      <c r="M999" s="56"/>
      <c r="N999" s="56"/>
      <c r="O999" s="56"/>
      <c r="P999" s="56"/>
    </row>
    <row r="1000" spans="1:16" ht="12.75" x14ac:dyDescent="0.2">
      <c r="A1000" s="47"/>
      <c r="B1000" s="48"/>
      <c r="C1000" s="49"/>
      <c r="D1000" s="47"/>
      <c r="E1000" s="56"/>
      <c r="F1000" s="56"/>
      <c r="G1000" s="56"/>
      <c r="H1000" s="56"/>
      <c r="I1000" s="56"/>
      <c r="J1000" s="56"/>
      <c r="K1000" s="56"/>
      <c r="L1000" s="56"/>
      <c r="M1000" s="56"/>
      <c r="N1000" s="56"/>
      <c r="O1000" s="56"/>
      <c r="P1000" s="56"/>
    </row>
    <row r="1001" spans="1:16" ht="12.75" x14ac:dyDescent="0.2">
      <c r="A1001" s="47"/>
      <c r="B1001" s="48"/>
      <c r="C1001" s="49"/>
      <c r="D1001" s="47"/>
      <c r="E1001" s="56"/>
      <c r="F1001" s="56"/>
      <c r="G1001" s="56"/>
      <c r="H1001" s="56"/>
      <c r="I1001" s="56"/>
      <c r="J1001" s="56"/>
      <c r="K1001" s="56"/>
      <c r="L1001" s="56"/>
      <c r="M1001" s="56"/>
      <c r="N1001" s="56"/>
      <c r="O1001" s="56"/>
      <c r="P1001" s="56"/>
    </row>
    <row r="1002" spans="1:16" ht="12.75" x14ac:dyDescent="0.2">
      <c r="A1002" s="47"/>
      <c r="B1002" s="48"/>
      <c r="C1002" s="49"/>
      <c r="D1002" s="47"/>
      <c r="E1002" s="56"/>
      <c r="F1002" s="56"/>
      <c r="G1002" s="56"/>
      <c r="H1002" s="56"/>
      <c r="I1002" s="56"/>
      <c r="J1002" s="56"/>
      <c r="K1002" s="56"/>
      <c r="L1002" s="56"/>
      <c r="M1002" s="56"/>
      <c r="N1002" s="56"/>
      <c r="O1002" s="56"/>
      <c r="P1002" s="56"/>
    </row>
    <row r="1003" spans="1:16" ht="12.75" x14ac:dyDescent="0.2">
      <c r="A1003" s="47"/>
      <c r="B1003" s="48"/>
      <c r="C1003" s="49"/>
      <c r="D1003" s="47"/>
      <c r="E1003" s="56"/>
      <c r="F1003" s="56"/>
      <c r="G1003" s="56"/>
      <c r="H1003" s="56"/>
      <c r="I1003" s="56"/>
      <c r="J1003" s="56"/>
      <c r="K1003" s="56"/>
      <c r="L1003" s="56"/>
      <c r="M1003" s="56"/>
      <c r="N1003" s="56"/>
      <c r="O1003" s="56"/>
      <c r="P1003" s="56"/>
    </row>
    <row r="1004" spans="1:16" ht="12.75" x14ac:dyDescent="0.2">
      <c r="A1004" s="47"/>
      <c r="B1004" s="48"/>
      <c r="C1004" s="49"/>
      <c r="D1004" s="47"/>
      <c r="E1004" s="56"/>
      <c r="F1004" s="56"/>
      <c r="G1004" s="56"/>
      <c r="H1004" s="56"/>
      <c r="I1004" s="56"/>
      <c r="J1004" s="56"/>
      <c r="K1004" s="56"/>
      <c r="L1004" s="56"/>
      <c r="M1004" s="56"/>
      <c r="N1004" s="56"/>
      <c r="O1004" s="56"/>
      <c r="P1004" s="56"/>
    </row>
    <row r="1005" spans="1:16" ht="12.75" x14ac:dyDescent="0.2">
      <c r="A1005" s="47"/>
      <c r="B1005" s="48"/>
      <c r="C1005" s="49"/>
      <c r="D1005" s="47"/>
      <c r="E1005" s="56"/>
      <c r="F1005" s="56"/>
      <c r="G1005" s="56"/>
      <c r="H1005" s="56"/>
      <c r="I1005" s="56"/>
      <c r="J1005" s="56"/>
      <c r="K1005" s="56"/>
      <c r="L1005" s="56"/>
      <c r="M1005" s="56"/>
      <c r="N1005" s="56"/>
      <c r="O1005" s="56"/>
      <c r="P1005" s="56"/>
    </row>
    <row r="1006" spans="1:16" ht="12.75" x14ac:dyDescent="0.2">
      <c r="A1006" s="47"/>
      <c r="B1006" s="48"/>
      <c r="C1006" s="49"/>
      <c r="D1006" s="47"/>
      <c r="E1006" s="56"/>
      <c r="F1006" s="56"/>
      <c r="G1006" s="56"/>
      <c r="H1006" s="56"/>
      <c r="I1006" s="56"/>
      <c r="J1006" s="56"/>
      <c r="K1006" s="56"/>
      <c r="L1006" s="56"/>
      <c r="M1006" s="56"/>
      <c r="N1006" s="56"/>
      <c r="O1006" s="56"/>
      <c r="P1006" s="56"/>
    </row>
    <row r="1007" spans="1:16" ht="12.75" x14ac:dyDescent="0.2">
      <c r="A1007" s="47"/>
      <c r="B1007" s="48"/>
      <c r="C1007" s="49"/>
      <c r="D1007" s="47"/>
      <c r="E1007" s="56"/>
      <c r="F1007" s="56"/>
      <c r="G1007" s="56"/>
      <c r="H1007" s="56"/>
      <c r="I1007" s="56"/>
      <c r="J1007" s="56"/>
      <c r="K1007" s="56"/>
      <c r="L1007" s="56"/>
      <c r="M1007" s="56"/>
      <c r="N1007" s="56"/>
      <c r="O1007" s="56"/>
      <c r="P1007" s="56"/>
    </row>
    <row r="1008" spans="1:16" ht="12.75" x14ac:dyDescent="0.2">
      <c r="A1008" s="47"/>
      <c r="B1008" s="48"/>
      <c r="C1008" s="49"/>
      <c r="D1008" s="47"/>
      <c r="E1008" s="56"/>
      <c r="F1008" s="56"/>
      <c r="G1008" s="56"/>
      <c r="H1008" s="56"/>
      <c r="I1008" s="56"/>
      <c r="J1008" s="56"/>
      <c r="K1008" s="56"/>
      <c r="L1008" s="56"/>
      <c r="M1008" s="56"/>
      <c r="N1008" s="56"/>
      <c r="O1008" s="56"/>
      <c r="P1008" s="56"/>
    </row>
    <row r="1009" spans="1:16" ht="12.75" x14ac:dyDescent="0.2">
      <c r="A1009" s="47"/>
      <c r="B1009" s="48"/>
      <c r="C1009" s="49"/>
      <c r="D1009" s="47"/>
      <c r="E1009" s="56"/>
      <c r="F1009" s="56"/>
      <c r="G1009" s="56"/>
      <c r="H1009" s="56"/>
      <c r="I1009" s="56"/>
      <c r="J1009" s="56"/>
      <c r="K1009" s="56"/>
      <c r="L1009" s="56"/>
      <c r="M1009" s="56"/>
      <c r="N1009" s="56"/>
      <c r="O1009" s="56"/>
      <c r="P1009" s="56"/>
    </row>
    <row r="1010" spans="1:16" ht="12.75" x14ac:dyDescent="0.2">
      <c r="A1010" s="47"/>
      <c r="B1010" s="48"/>
      <c r="C1010" s="49"/>
      <c r="D1010" s="47"/>
      <c r="E1010" s="56"/>
      <c r="F1010" s="56"/>
      <c r="G1010" s="56"/>
      <c r="H1010" s="56"/>
      <c r="I1010" s="56"/>
      <c r="J1010" s="56"/>
      <c r="K1010" s="56"/>
      <c r="L1010" s="56"/>
      <c r="M1010" s="56"/>
      <c r="N1010" s="56"/>
      <c r="O1010" s="56"/>
      <c r="P1010" s="56"/>
    </row>
    <row r="1011" spans="1:16" ht="12.75" x14ac:dyDescent="0.2">
      <c r="A1011" s="47"/>
      <c r="B1011" s="48"/>
      <c r="C1011" s="49"/>
      <c r="D1011" s="47"/>
      <c r="E1011" s="56"/>
      <c r="F1011" s="56"/>
      <c r="G1011" s="56"/>
      <c r="H1011" s="56"/>
      <c r="I1011" s="56"/>
      <c r="J1011" s="56"/>
      <c r="K1011" s="56"/>
      <c r="L1011" s="56"/>
      <c r="M1011" s="56"/>
      <c r="N1011" s="56"/>
      <c r="O1011" s="56"/>
      <c r="P1011" s="56"/>
    </row>
    <row r="1012" spans="1:16" ht="12.75" x14ac:dyDescent="0.2">
      <c r="A1012" s="47"/>
      <c r="B1012" s="48"/>
      <c r="C1012" s="49"/>
      <c r="D1012" s="47"/>
      <c r="E1012" s="56"/>
      <c r="F1012" s="56"/>
      <c r="G1012" s="56"/>
      <c r="H1012" s="56"/>
      <c r="I1012" s="56"/>
      <c r="J1012" s="56"/>
      <c r="K1012" s="56"/>
      <c r="L1012" s="56"/>
      <c r="M1012" s="56"/>
      <c r="N1012" s="56"/>
      <c r="O1012" s="56"/>
      <c r="P1012" s="56"/>
    </row>
    <row r="1013" spans="1:16" ht="12.75" x14ac:dyDescent="0.2">
      <c r="A1013" s="47"/>
      <c r="B1013" s="48"/>
      <c r="C1013" s="49"/>
      <c r="D1013" s="47"/>
      <c r="E1013" s="56"/>
      <c r="F1013" s="56"/>
      <c r="G1013" s="56"/>
      <c r="H1013" s="56"/>
      <c r="I1013" s="56"/>
      <c r="J1013" s="56"/>
      <c r="K1013" s="56"/>
      <c r="L1013" s="56"/>
      <c r="M1013" s="56"/>
      <c r="N1013" s="56"/>
      <c r="O1013" s="56"/>
      <c r="P1013" s="56"/>
    </row>
    <row r="1014" spans="1:16" ht="12.75" x14ac:dyDescent="0.2">
      <c r="A1014" s="47"/>
      <c r="B1014" s="48"/>
      <c r="C1014" s="49"/>
      <c r="D1014" s="47"/>
      <c r="E1014" s="56"/>
      <c r="F1014" s="56"/>
      <c r="G1014" s="56"/>
      <c r="H1014" s="56"/>
      <c r="I1014" s="56"/>
      <c r="J1014" s="56"/>
      <c r="K1014" s="56"/>
      <c r="L1014" s="56"/>
      <c r="M1014" s="56"/>
      <c r="N1014" s="56"/>
      <c r="O1014" s="56"/>
      <c r="P1014" s="56"/>
    </row>
    <row r="1015" spans="1:16" ht="12.75" x14ac:dyDescent="0.2">
      <c r="A1015" s="47"/>
      <c r="B1015" s="48"/>
      <c r="C1015" s="49"/>
      <c r="D1015" s="47"/>
      <c r="E1015" s="56"/>
      <c r="F1015" s="56"/>
      <c r="G1015" s="56"/>
      <c r="H1015" s="56"/>
      <c r="I1015" s="56"/>
      <c r="J1015" s="56"/>
      <c r="K1015" s="56"/>
      <c r="L1015" s="56"/>
      <c r="M1015" s="56"/>
      <c r="N1015" s="56"/>
      <c r="O1015" s="56"/>
      <c r="P1015" s="56"/>
    </row>
    <row r="1016" spans="1:16" ht="12.75" x14ac:dyDescent="0.2">
      <c r="A1016" s="47"/>
      <c r="B1016" s="48"/>
      <c r="C1016" s="49"/>
      <c r="D1016" s="47"/>
      <c r="E1016" s="56"/>
      <c r="F1016" s="56"/>
      <c r="G1016" s="56"/>
      <c r="H1016" s="56"/>
      <c r="I1016" s="56"/>
      <c r="J1016" s="56"/>
      <c r="K1016" s="56"/>
      <c r="L1016" s="56"/>
      <c r="M1016" s="56"/>
      <c r="N1016" s="56"/>
      <c r="O1016" s="56"/>
      <c r="P1016" s="56"/>
    </row>
    <row r="1017" spans="1:16" ht="12.75" x14ac:dyDescent="0.2">
      <c r="A1017" s="47"/>
      <c r="B1017" s="48"/>
      <c r="C1017" s="49"/>
      <c r="D1017" s="47"/>
      <c r="E1017" s="56"/>
      <c r="F1017" s="56"/>
      <c r="G1017" s="56"/>
      <c r="H1017" s="56"/>
      <c r="I1017" s="56"/>
      <c r="J1017" s="56"/>
      <c r="K1017" s="56"/>
      <c r="L1017" s="56"/>
      <c r="M1017" s="56"/>
      <c r="N1017" s="56"/>
      <c r="O1017" s="56"/>
      <c r="P1017" s="56"/>
    </row>
    <row r="1018" spans="1:16" ht="12.75" x14ac:dyDescent="0.2">
      <c r="A1018" s="47"/>
      <c r="B1018" s="48"/>
      <c r="C1018" s="49"/>
      <c r="D1018" s="47"/>
      <c r="E1018" s="56"/>
      <c r="F1018" s="56"/>
      <c r="G1018" s="56"/>
      <c r="H1018" s="56"/>
      <c r="I1018" s="56"/>
      <c r="J1018" s="56"/>
      <c r="K1018" s="56"/>
      <c r="L1018" s="56"/>
      <c r="M1018" s="56"/>
      <c r="N1018" s="56"/>
      <c r="O1018" s="56"/>
      <c r="P1018" s="56"/>
    </row>
    <row r="1019" spans="1:16" ht="12.75" x14ac:dyDescent="0.2">
      <c r="A1019" s="47"/>
      <c r="B1019" s="48"/>
      <c r="C1019" s="49"/>
      <c r="D1019" s="47"/>
      <c r="E1019" s="56"/>
      <c r="F1019" s="56"/>
      <c r="G1019" s="56"/>
      <c r="H1019" s="56"/>
      <c r="I1019" s="56"/>
      <c r="J1019" s="56"/>
      <c r="K1019" s="56"/>
      <c r="L1019" s="56"/>
      <c r="M1019" s="56"/>
      <c r="N1019" s="56"/>
      <c r="O1019" s="56"/>
      <c r="P1019" s="56"/>
    </row>
    <row r="1020" spans="1:16" ht="12.75" x14ac:dyDescent="0.2">
      <c r="A1020" s="47"/>
      <c r="B1020" s="48"/>
      <c r="C1020" s="49"/>
      <c r="D1020" s="47"/>
      <c r="E1020" s="56"/>
      <c r="F1020" s="56"/>
      <c r="G1020" s="56"/>
      <c r="H1020" s="56"/>
      <c r="I1020" s="56"/>
      <c r="J1020" s="56"/>
      <c r="K1020" s="56"/>
      <c r="L1020" s="56"/>
      <c r="M1020" s="56"/>
      <c r="N1020" s="56"/>
      <c r="O1020" s="56"/>
      <c r="P1020" s="56"/>
    </row>
    <row r="1021" spans="1:16" ht="12.75" x14ac:dyDescent="0.2">
      <c r="A1021" s="47"/>
      <c r="B1021" s="48"/>
      <c r="C1021" s="49"/>
      <c r="D1021" s="47"/>
      <c r="E1021" s="56"/>
      <c r="F1021" s="56"/>
      <c r="G1021" s="56"/>
      <c r="H1021" s="56"/>
      <c r="I1021" s="56"/>
      <c r="J1021" s="56"/>
      <c r="K1021" s="56"/>
      <c r="L1021" s="56"/>
      <c r="M1021" s="56"/>
      <c r="N1021" s="56"/>
      <c r="O1021" s="56"/>
      <c r="P1021" s="56"/>
    </row>
    <row r="1022" spans="1:16" ht="12.75" x14ac:dyDescent="0.2">
      <c r="A1022" s="47"/>
      <c r="B1022" s="48"/>
      <c r="C1022" s="49"/>
      <c r="D1022" s="47"/>
      <c r="E1022" s="56"/>
      <c r="F1022" s="56"/>
      <c r="G1022" s="56"/>
      <c r="H1022" s="56"/>
      <c r="I1022" s="56"/>
      <c r="J1022" s="56"/>
      <c r="K1022" s="56"/>
      <c r="L1022" s="56"/>
      <c r="M1022" s="56"/>
      <c r="N1022" s="56"/>
      <c r="O1022" s="56"/>
      <c r="P1022" s="56"/>
    </row>
    <row r="1023" spans="1:16" ht="12.75" x14ac:dyDescent="0.2">
      <c r="A1023" s="47"/>
      <c r="B1023" s="48"/>
      <c r="C1023" s="49"/>
      <c r="D1023" s="47"/>
      <c r="E1023" s="56"/>
      <c r="F1023" s="56"/>
      <c r="G1023" s="56"/>
      <c r="H1023" s="56"/>
      <c r="I1023" s="56"/>
      <c r="J1023" s="56"/>
      <c r="K1023" s="56"/>
      <c r="L1023" s="56"/>
      <c r="M1023" s="56"/>
      <c r="N1023" s="56"/>
      <c r="O1023" s="56"/>
      <c r="P1023" s="56"/>
    </row>
    <row r="1024" spans="1:16" ht="12.75" x14ac:dyDescent="0.2">
      <c r="A1024" s="47"/>
      <c r="B1024" s="48"/>
      <c r="C1024" s="49"/>
      <c r="D1024" s="47"/>
      <c r="E1024" s="56"/>
      <c r="F1024" s="56"/>
      <c r="G1024" s="56"/>
      <c r="H1024" s="56"/>
      <c r="I1024" s="56"/>
      <c r="J1024" s="56"/>
      <c r="K1024" s="56"/>
      <c r="L1024" s="56"/>
      <c r="M1024" s="56"/>
      <c r="N1024" s="56"/>
      <c r="O1024" s="56"/>
      <c r="P1024" s="56"/>
    </row>
    <row r="1025" spans="1:16" ht="12.75" x14ac:dyDescent="0.2">
      <c r="A1025" s="47"/>
      <c r="B1025" s="48"/>
      <c r="C1025" s="49"/>
      <c r="D1025" s="47"/>
      <c r="E1025" s="56"/>
      <c r="F1025" s="56"/>
      <c r="G1025" s="56"/>
      <c r="H1025" s="56"/>
      <c r="I1025" s="56"/>
      <c r="J1025" s="56"/>
      <c r="K1025" s="56"/>
      <c r="L1025" s="56"/>
      <c r="M1025" s="56"/>
      <c r="N1025" s="56"/>
      <c r="O1025" s="56"/>
      <c r="P1025" s="56"/>
    </row>
    <row r="1026" spans="1:16" ht="12.75" x14ac:dyDescent="0.2">
      <c r="A1026" s="47"/>
      <c r="B1026" s="48"/>
      <c r="C1026" s="49"/>
      <c r="D1026" s="47"/>
      <c r="E1026" s="56"/>
      <c r="F1026" s="56"/>
      <c r="G1026" s="56"/>
      <c r="H1026" s="56"/>
      <c r="I1026" s="56"/>
      <c r="J1026" s="56"/>
      <c r="K1026" s="56"/>
      <c r="L1026" s="56"/>
      <c r="M1026" s="56"/>
      <c r="N1026" s="56"/>
      <c r="O1026" s="56"/>
      <c r="P1026" s="56"/>
    </row>
    <row r="1027" spans="1:16" ht="12.75" x14ac:dyDescent="0.2">
      <c r="A1027" s="47"/>
      <c r="B1027" s="48"/>
      <c r="C1027" s="49"/>
      <c r="D1027" s="47"/>
      <c r="E1027" s="56"/>
      <c r="F1027" s="56"/>
      <c r="G1027" s="56"/>
      <c r="H1027" s="56"/>
      <c r="I1027" s="56"/>
      <c r="J1027" s="56"/>
      <c r="K1027" s="56"/>
      <c r="L1027" s="56"/>
      <c r="M1027" s="56"/>
      <c r="N1027" s="56"/>
      <c r="O1027" s="56"/>
      <c r="P1027" s="56"/>
    </row>
    <row r="1028" spans="1:16" ht="12.75" x14ac:dyDescent="0.2">
      <c r="A1028" s="47"/>
      <c r="B1028" s="48"/>
      <c r="C1028" s="49"/>
      <c r="D1028" s="47"/>
      <c r="E1028" s="56"/>
      <c r="F1028" s="56"/>
      <c r="G1028" s="56"/>
      <c r="H1028" s="56"/>
      <c r="I1028" s="56"/>
      <c r="J1028" s="56"/>
      <c r="K1028" s="56"/>
      <c r="L1028" s="56"/>
      <c r="M1028" s="56"/>
      <c r="N1028" s="56"/>
      <c r="O1028" s="56"/>
      <c r="P1028" s="56"/>
    </row>
    <row r="1029" spans="1:16" ht="12.75" x14ac:dyDescent="0.2">
      <c r="A1029" s="47"/>
      <c r="B1029" s="48"/>
      <c r="C1029" s="49"/>
      <c r="D1029" s="47"/>
      <c r="E1029" s="56"/>
      <c r="F1029" s="56"/>
      <c r="G1029" s="56"/>
      <c r="H1029" s="56"/>
      <c r="I1029" s="56"/>
      <c r="J1029" s="56"/>
      <c r="K1029" s="56"/>
      <c r="L1029" s="56"/>
      <c r="M1029" s="56"/>
      <c r="N1029" s="56"/>
      <c r="O1029" s="56"/>
      <c r="P1029" s="56"/>
    </row>
    <row r="1030" spans="1:16" ht="12.75" x14ac:dyDescent="0.2">
      <c r="A1030" s="47"/>
      <c r="B1030" s="48"/>
      <c r="C1030" s="49"/>
      <c r="D1030" s="47"/>
      <c r="E1030" s="56"/>
      <c r="F1030" s="56"/>
      <c r="G1030" s="56"/>
      <c r="H1030" s="56"/>
      <c r="I1030" s="56"/>
      <c r="J1030" s="56"/>
      <c r="K1030" s="56"/>
      <c r="L1030" s="56"/>
      <c r="M1030" s="56"/>
      <c r="N1030" s="56"/>
      <c r="O1030" s="56"/>
      <c r="P1030" s="56"/>
    </row>
    <row r="1031" spans="1:16" ht="12.75" x14ac:dyDescent="0.2">
      <c r="A1031" s="47"/>
      <c r="B1031" s="48"/>
      <c r="C1031" s="49"/>
      <c r="D1031" s="47"/>
      <c r="E1031" s="56"/>
      <c r="F1031" s="56"/>
      <c r="G1031" s="56"/>
      <c r="H1031" s="56"/>
      <c r="I1031" s="56"/>
      <c r="J1031" s="56"/>
      <c r="K1031" s="56"/>
      <c r="L1031" s="56"/>
      <c r="M1031" s="56"/>
      <c r="N1031" s="56"/>
      <c r="O1031" s="56"/>
      <c r="P1031" s="56"/>
    </row>
    <row r="1032" spans="1:16" ht="12.75" x14ac:dyDescent="0.2">
      <c r="A1032" s="47"/>
      <c r="B1032" s="48"/>
      <c r="C1032" s="49"/>
      <c r="D1032" s="47"/>
      <c r="E1032" s="56"/>
      <c r="F1032" s="56"/>
      <c r="G1032" s="56"/>
      <c r="H1032" s="56"/>
      <c r="I1032" s="56"/>
      <c r="J1032" s="56"/>
      <c r="K1032" s="56"/>
      <c r="L1032" s="56"/>
      <c r="M1032" s="56"/>
      <c r="N1032" s="56"/>
      <c r="O1032" s="56"/>
      <c r="P1032" s="56"/>
    </row>
    <row r="1033" spans="1:16" ht="12.75" x14ac:dyDescent="0.2">
      <c r="A1033" s="47"/>
      <c r="B1033" s="48"/>
      <c r="C1033" s="49"/>
      <c r="D1033" s="47"/>
      <c r="E1033" s="56"/>
      <c r="F1033" s="56"/>
      <c r="G1033" s="56"/>
      <c r="H1033" s="56"/>
      <c r="I1033" s="56"/>
      <c r="J1033" s="56"/>
      <c r="K1033" s="56"/>
      <c r="L1033" s="56"/>
      <c r="M1033" s="56"/>
      <c r="N1033" s="56"/>
      <c r="O1033" s="56"/>
      <c r="P1033" s="56"/>
    </row>
    <row r="1034" spans="1:16" ht="12.75" x14ac:dyDescent="0.2">
      <c r="A1034" s="47"/>
      <c r="B1034" s="48"/>
      <c r="C1034" s="49"/>
      <c r="D1034" s="47"/>
      <c r="E1034" s="56"/>
      <c r="F1034" s="56"/>
      <c r="G1034" s="56"/>
      <c r="H1034" s="56"/>
      <c r="I1034" s="56"/>
      <c r="J1034" s="56"/>
      <c r="K1034" s="56"/>
      <c r="L1034" s="56"/>
      <c r="M1034" s="56"/>
      <c r="N1034" s="56"/>
      <c r="O1034" s="56"/>
      <c r="P1034" s="56"/>
    </row>
    <row r="1035" spans="1:16" ht="12.75" x14ac:dyDescent="0.2">
      <c r="A1035" s="47"/>
      <c r="B1035" s="48"/>
      <c r="C1035" s="49"/>
      <c r="D1035" s="47"/>
      <c r="E1035" s="56"/>
      <c r="F1035" s="56"/>
      <c r="G1035" s="56"/>
      <c r="H1035" s="56"/>
      <c r="I1035" s="56"/>
      <c r="J1035" s="56"/>
      <c r="K1035" s="56"/>
      <c r="L1035" s="56"/>
      <c r="M1035" s="56"/>
      <c r="N1035" s="56"/>
      <c r="O1035" s="56"/>
      <c r="P1035" s="56"/>
    </row>
    <row r="1036" spans="1:16" ht="12.75" x14ac:dyDescent="0.2">
      <c r="A1036" s="47"/>
      <c r="B1036" s="48"/>
      <c r="C1036" s="49"/>
      <c r="D1036" s="47"/>
      <c r="E1036" s="56"/>
      <c r="F1036" s="56"/>
      <c r="G1036" s="56"/>
      <c r="H1036" s="56"/>
      <c r="I1036" s="56"/>
      <c r="J1036" s="56"/>
      <c r="K1036" s="56"/>
      <c r="L1036" s="56"/>
      <c r="M1036" s="56"/>
      <c r="N1036" s="56"/>
      <c r="O1036" s="56"/>
      <c r="P1036" s="56"/>
    </row>
    <row r="1037" spans="1:16" ht="12.75" x14ac:dyDescent="0.2">
      <c r="A1037" s="47"/>
      <c r="B1037" s="48"/>
      <c r="C1037" s="49"/>
      <c r="D1037" s="47"/>
      <c r="E1037" s="56"/>
      <c r="F1037" s="56"/>
      <c r="G1037" s="56"/>
      <c r="H1037" s="56"/>
      <c r="I1037" s="56"/>
      <c r="J1037" s="56"/>
      <c r="K1037" s="56"/>
      <c r="L1037" s="56"/>
      <c r="M1037" s="56"/>
      <c r="N1037" s="56"/>
      <c r="O1037" s="56"/>
      <c r="P1037" s="56"/>
    </row>
    <row r="1038" spans="1:16" ht="12.75" x14ac:dyDescent="0.2">
      <c r="A1038" s="47"/>
      <c r="B1038" s="48"/>
      <c r="C1038" s="49"/>
      <c r="D1038" s="47"/>
      <c r="E1038" s="56"/>
      <c r="F1038" s="56"/>
      <c r="G1038" s="56"/>
      <c r="H1038" s="56"/>
      <c r="I1038" s="56"/>
      <c r="J1038" s="56"/>
      <c r="K1038" s="56"/>
      <c r="L1038" s="56"/>
      <c r="M1038" s="56"/>
      <c r="N1038" s="56"/>
      <c r="O1038" s="56"/>
      <c r="P1038" s="56"/>
    </row>
    <row r="1039" spans="1:16" ht="12.75" x14ac:dyDescent="0.2">
      <c r="A1039" s="47"/>
      <c r="B1039" s="48"/>
      <c r="C1039" s="49"/>
      <c r="D1039" s="47"/>
      <c r="E1039" s="56"/>
      <c r="F1039" s="56"/>
      <c r="G1039" s="56"/>
      <c r="H1039" s="56"/>
      <c r="I1039" s="56"/>
      <c r="J1039" s="56"/>
      <c r="K1039" s="56"/>
      <c r="L1039" s="56"/>
      <c r="M1039" s="56"/>
      <c r="N1039" s="56"/>
      <c r="O1039" s="56"/>
      <c r="P1039" s="56"/>
    </row>
    <row r="1040" spans="1:16" ht="12.75" x14ac:dyDescent="0.2">
      <c r="A1040" s="47"/>
      <c r="B1040" s="48"/>
      <c r="C1040" s="49"/>
      <c r="D1040" s="47"/>
      <c r="E1040" s="56"/>
      <c r="F1040" s="56"/>
      <c r="G1040" s="56"/>
      <c r="H1040" s="56"/>
      <c r="I1040" s="56"/>
      <c r="J1040" s="56"/>
      <c r="K1040" s="56"/>
      <c r="L1040" s="56"/>
      <c r="M1040" s="56"/>
      <c r="N1040" s="56"/>
      <c r="O1040" s="56"/>
      <c r="P1040" s="56"/>
    </row>
    <row r="1041" spans="1:16" ht="12.75" x14ac:dyDescent="0.2">
      <c r="A1041" s="47"/>
      <c r="B1041" s="48"/>
      <c r="C1041" s="49"/>
      <c r="D1041" s="47"/>
      <c r="E1041" s="56"/>
      <c r="F1041" s="56"/>
      <c r="G1041" s="56"/>
      <c r="H1041" s="56"/>
      <c r="I1041" s="56"/>
      <c r="J1041" s="56"/>
      <c r="K1041" s="56"/>
      <c r="L1041" s="56"/>
      <c r="M1041" s="56"/>
      <c r="N1041" s="56"/>
      <c r="O1041" s="56"/>
      <c r="P1041" s="56"/>
    </row>
    <row r="1042" spans="1:16" ht="12.75" x14ac:dyDescent="0.2">
      <c r="A1042" s="47"/>
      <c r="B1042" s="48"/>
      <c r="C1042" s="49"/>
      <c r="D1042" s="47"/>
      <c r="E1042" s="56"/>
      <c r="F1042" s="56"/>
      <c r="G1042" s="56"/>
      <c r="H1042" s="56"/>
      <c r="I1042" s="56"/>
      <c r="J1042" s="56"/>
      <c r="K1042" s="56"/>
      <c r="L1042" s="56"/>
      <c r="M1042" s="56"/>
      <c r="N1042" s="56"/>
      <c r="O1042" s="56"/>
      <c r="P1042" s="56"/>
    </row>
    <row r="1043" spans="1:16" ht="12.75" x14ac:dyDescent="0.2">
      <c r="A1043" s="47"/>
      <c r="B1043" s="48"/>
      <c r="C1043" s="49"/>
      <c r="D1043" s="47"/>
      <c r="E1043" s="56"/>
      <c r="F1043" s="56"/>
      <c r="G1043" s="56"/>
      <c r="H1043" s="56"/>
      <c r="I1043" s="56"/>
      <c r="J1043" s="56"/>
      <c r="K1043" s="56"/>
      <c r="L1043" s="56"/>
      <c r="M1043" s="56"/>
      <c r="N1043" s="56"/>
      <c r="O1043" s="56"/>
      <c r="P1043" s="56"/>
    </row>
    <row r="1044" spans="1:16" ht="12.75" x14ac:dyDescent="0.2">
      <c r="A1044" s="47"/>
      <c r="B1044" s="48"/>
      <c r="C1044" s="49"/>
      <c r="D1044" s="47"/>
      <c r="E1044" s="56"/>
      <c r="F1044" s="56"/>
      <c r="G1044" s="56"/>
      <c r="H1044" s="56"/>
      <c r="I1044" s="56"/>
      <c r="J1044" s="56"/>
      <c r="K1044" s="56"/>
      <c r="L1044" s="56"/>
      <c r="M1044" s="56"/>
      <c r="N1044" s="56"/>
      <c r="O1044" s="56"/>
      <c r="P1044" s="56"/>
    </row>
    <row r="1045" spans="1:16" ht="12.75" x14ac:dyDescent="0.2">
      <c r="A1045" s="47"/>
      <c r="B1045" s="48"/>
      <c r="C1045" s="49"/>
      <c r="D1045" s="47"/>
      <c r="E1045" s="56"/>
      <c r="F1045" s="56"/>
      <c r="G1045" s="56"/>
      <c r="H1045" s="56"/>
      <c r="I1045" s="56"/>
      <c r="J1045" s="56"/>
      <c r="K1045" s="56"/>
      <c r="L1045" s="56"/>
      <c r="M1045" s="56"/>
      <c r="N1045" s="56"/>
      <c r="O1045" s="56"/>
      <c r="P1045" s="56"/>
    </row>
    <row r="1046" spans="1:16" ht="12.75" x14ac:dyDescent="0.2">
      <c r="A1046" s="47"/>
      <c r="B1046" s="48"/>
      <c r="C1046" s="49"/>
      <c r="D1046" s="47"/>
      <c r="E1046" s="56"/>
      <c r="F1046" s="56"/>
      <c r="G1046" s="56"/>
      <c r="H1046" s="56"/>
      <c r="I1046" s="56"/>
      <c r="J1046" s="56"/>
      <c r="K1046" s="56"/>
      <c r="L1046" s="56"/>
      <c r="M1046" s="56"/>
      <c r="N1046" s="56"/>
      <c r="O1046" s="56"/>
      <c r="P1046" s="56"/>
    </row>
    <row r="1047" spans="1:16" ht="12.75" x14ac:dyDescent="0.2">
      <c r="A1047" s="47"/>
      <c r="B1047" s="48"/>
      <c r="C1047" s="49"/>
      <c r="D1047" s="47"/>
      <c r="E1047" s="56"/>
      <c r="F1047" s="56"/>
      <c r="G1047" s="56"/>
      <c r="H1047" s="56"/>
      <c r="I1047" s="56"/>
      <c r="J1047" s="56"/>
      <c r="K1047" s="56"/>
      <c r="L1047" s="56"/>
      <c r="M1047" s="56"/>
      <c r="N1047" s="56"/>
      <c r="O1047" s="56"/>
      <c r="P1047" s="56"/>
    </row>
    <row r="1048" spans="1:16" ht="12.75" x14ac:dyDescent="0.2">
      <c r="A1048" s="47"/>
      <c r="B1048" s="48"/>
      <c r="C1048" s="49"/>
      <c r="D1048" s="47"/>
      <c r="E1048" s="56"/>
      <c r="F1048" s="56"/>
      <c r="G1048" s="56"/>
      <c r="H1048" s="56"/>
      <c r="I1048" s="56"/>
      <c r="J1048" s="56"/>
      <c r="K1048" s="56"/>
      <c r="L1048" s="56"/>
      <c r="M1048" s="56"/>
      <c r="N1048" s="56"/>
      <c r="O1048" s="56"/>
      <c r="P1048" s="56"/>
    </row>
    <row r="1049" spans="1:16" ht="12.75" x14ac:dyDescent="0.2">
      <c r="A1049" s="47"/>
      <c r="B1049" s="48"/>
      <c r="C1049" s="49"/>
      <c r="D1049" s="47"/>
      <c r="E1049" s="56"/>
      <c r="F1049" s="56"/>
      <c r="G1049" s="56"/>
      <c r="H1049" s="56"/>
      <c r="I1049" s="56"/>
      <c r="J1049" s="56"/>
      <c r="K1049" s="56"/>
      <c r="L1049" s="56"/>
      <c r="M1049" s="56"/>
      <c r="N1049" s="56"/>
      <c r="O1049" s="56"/>
      <c r="P1049" s="56"/>
    </row>
    <row r="1050" spans="1:16" ht="12.75" x14ac:dyDescent="0.2">
      <c r="A1050" s="47"/>
      <c r="B1050" s="48"/>
      <c r="C1050" s="49"/>
      <c r="D1050" s="47"/>
      <c r="E1050" s="56"/>
      <c r="F1050" s="56"/>
      <c r="G1050" s="56"/>
      <c r="H1050" s="56"/>
      <c r="I1050" s="56"/>
      <c r="J1050" s="56"/>
      <c r="K1050" s="56"/>
      <c r="L1050" s="56"/>
      <c r="M1050" s="56"/>
      <c r="N1050" s="56"/>
      <c r="O1050" s="56"/>
      <c r="P1050" s="56"/>
    </row>
    <row r="1051" spans="1:16" ht="12.75" x14ac:dyDescent="0.2">
      <c r="A1051" s="47"/>
      <c r="B1051" s="48"/>
      <c r="C1051" s="49"/>
      <c r="D1051" s="47"/>
      <c r="E1051" s="56"/>
      <c r="F1051" s="56"/>
      <c r="G1051" s="56"/>
      <c r="H1051" s="56"/>
      <c r="I1051" s="56"/>
      <c r="J1051" s="56"/>
      <c r="K1051" s="56"/>
      <c r="L1051" s="56"/>
      <c r="M1051" s="56"/>
      <c r="N1051" s="56"/>
      <c r="O1051" s="56"/>
      <c r="P1051" s="56"/>
    </row>
    <row r="1052" spans="1:16" ht="12.75" x14ac:dyDescent="0.2">
      <c r="A1052" s="47"/>
      <c r="B1052" s="48"/>
      <c r="C1052" s="49"/>
      <c r="D1052" s="47"/>
      <c r="E1052" s="56"/>
      <c r="F1052" s="56"/>
      <c r="G1052" s="56"/>
      <c r="H1052" s="56"/>
      <c r="I1052" s="56"/>
      <c r="J1052" s="56"/>
      <c r="K1052" s="56"/>
      <c r="L1052" s="56"/>
      <c r="M1052" s="56"/>
      <c r="N1052" s="56"/>
      <c r="O1052" s="56"/>
      <c r="P1052" s="56"/>
    </row>
    <row r="1053" spans="1:16" ht="12.75" x14ac:dyDescent="0.2">
      <c r="A1053" s="47"/>
      <c r="B1053" s="48"/>
      <c r="C1053" s="49"/>
      <c r="D1053" s="47"/>
      <c r="E1053" s="56"/>
      <c r="F1053" s="56"/>
      <c r="G1053" s="56"/>
      <c r="H1053" s="56"/>
      <c r="I1053" s="56"/>
      <c r="J1053" s="56"/>
      <c r="K1053" s="56"/>
      <c r="L1053" s="56"/>
      <c r="M1053" s="56"/>
      <c r="N1053" s="56"/>
      <c r="O1053" s="56"/>
      <c r="P1053" s="56"/>
    </row>
    <row r="1054" spans="1:16" ht="12.75" x14ac:dyDescent="0.2">
      <c r="A1054" s="47"/>
      <c r="B1054" s="48"/>
      <c r="C1054" s="49"/>
      <c r="D1054" s="47"/>
      <c r="E1054" s="56"/>
      <c r="F1054" s="56"/>
      <c r="G1054" s="56"/>
      <c r="H1054" s="56"/>
      <c r="I1054" s="56"/>
      <c r="J1054" s="56"/>
      <c r="K1054" s="56"/>
      <c r="L1054" s="56"/>
      <c r="M1054" s="56"/>
      <c r="N1054" s="56"/>
      <c r="O1054" s="56"/>
      <c r="P1054" s="56"/>
    </row>
    <row r="1055" spans="1:16" ht="12.75" x14ac:dyDescent="0.2">
      <c r="A1055" s="47"/>
      <c r="B1055" s="48"/>
      <c r="C1055" s="49"/>
      <c r="D1055" s="47"/>
      <c r="E1055" s="56"/>
      <c r="F1055" s="56"/>
      <c r="G1055" s="56"/>
      <c r="H1055" s="56"/>
      <c r="I1055" s="56"/>
      <c r="J1055" s="56"/>
      <c r="K1055" s="56"/>
      <c r="L1055" s="56"/>
      <c r="M1055" s="56"/>
      <c r="N1055" s="56"/>
      <c r="O1055" s="56"/>
      <c r="P1055" s="56"/>
    </row>
    <row r="1056" spans="1:16" ht="12.75" x14ac:dyDescent="0.2">
      <c r="A1056" s="47"/>
      <c r="B1056" s="48"/>
      <c r="C1056" s="49"/>
      <c r="D1056" s="47"/>
      <c r="E1056" s="56"/>
      <c r="F1056" s="56"/>
      <c r="G1056" s="56"/>
      <c r="H1056" s="56"/>
      <c r="I1056" s="56"/>
      <c r="J1056" s="56"/>
      <c r="K1056" s="56"/>
      <c r="L1056" s="56"/>
      <c r="M1056" s="56"/>
      <c r="N1056" s="56"/>
      <c r="O1056" s="56"/>
      <c r="P1056" s="56"/>
    </row>
    <row r="1057" spans="1:16" ht="12.75" x14ac:dyDescent="0.2">
      <c r="A1057" s="47"/>
      <c r="B1057" s="48"/>
      <c r="C1057" s="49"/>
      <c r="D1057" s="47"/>
      <c r="E1057" s="56"/>
      <c r="F1057" s="56"/>
      <c r="G1057" s="56"/>
      <c r="H1057" s="56"/>
      <c r="I1057" s="56"/>
      <c r="J1057" s="56"/>
      <c r="K1057" s="56"/>
      <c r="L1057" s="56"/>
      <c r="M1057" s="56"/>
      <c r="N1057" s="56"/>
      <c r="O1057" s="56"/>
      <c r="P1057" s="56"/>
    </row>
    <row r="1058" spans="1:16" ht="12.75" x14ac:dyDescent="0.2">
      <c r="A1058" s="47"/>
      <c r="B1058" s="48"/>
      <c r="C1058" s="49"/>
      <c r="D1058" s="47"/>
      <c r="E1058" s="56"/>
      <c r="F1058" s="56"/>
      <c r="G1058" s="56"/>
      <c r="H1058" s="56"/>
      <c r="I1058" s="56"/>
      <c r="J1058" s="56"/>
      <c r="K1058" s="56"/>
      <c r="L1058" s="56"/>
      <c r="M1058" s="56"/>
      <c r="N1058" s="56"/>
      <c r="O1058" s="56"/>
      <c r="P1058" s="56"/>
    </row>
    <row r="1059" spans="1:16" ht="12.75" x14ac:dyDescent="0.2">
      <c r="A1059" s="47"/>
      <c r="B1059" s="48"/>
      <c r="C1059" s="49"/>
      <c r="D1059" s="47"/>
      <c r="E1059" s="56"/>
      <c r="F1059" s="56"/>
      <c r="G1059" s="56"/>
      <c r="H1059" s="56"/>
      <c r="I1059" s="56"/>
      <c r="J1059" s="56"/>
      <c r="K1059" s="56"/>
      <c r="L1059" s="56"/>
      <c r="M1059" s="56"/>
      <c r="N1059" s="56"/>
      <c r="O1059" s="56"/>
      <c r="P1059" s="56"/>
    </row>
    <row r="1060" spans="1:16" ht="12.75" x14ac:dyDescent="0.2">
      <c r="A1060" s="47"/>
      <c r="B1060" s="48"/>
      <c r="C1060" s="49"/>
      <c r="D1060" s="47"/>
      <c r="E1060" s="56"/>
      <c r="F1060" s="56"/>
      <c r="G1060" s="56"/>
      <c r="H1060" s="56"/>
      <c r="I1060" s="56"/>
      <c r="J1060" s="56"/>
      <c r="K1060" s="56"/>
      <c r="L1060" s="56"/>
      <c r="M1060" s="56"/>
      <c r="N1060" s="56"/>
      <c r="O1060" s="56"/>
      <c r="P1060" s="56"/>
    </row>
    <row r="1061" spans="1:16" ht="12.75" x14ac:dyDescent="0.2">
      <c r="A1061" s="47"/>
      <c r="B1061" s="48"/>
      <c r="C1061" s="49"/>
      <c r="D1061" s="47"/>
      <c r="E1061" s="56"/>
      <c r="F1061" s="56"/>
      <c r="G1061" s="56"/>
      <c r="H1061" s="56"/>
      <c r="I1061" s="56"/>
      <c r="J1061" s="56"/>
      <c r="K1061" s="56"/>
      <c r="L1061" s="56"/>
      <c r="M1061" s="56"/>
      <c r="N1061" s="56"/>
      <c r="O1061" s="56"/>
      <c r="P1061" s="56"/>
    </row>
    <row r="1062" spans="1:16" ht="12.75" x14ac:dyDescent="0.2">
      <c r="A1062" s="47"/>
      <c r="B1062" s="48"/>
      <c r="C1062" s="49"/>
      <c r="D1062" s="47"/>
      <c r="E1062" s="56"/>
      <c r="F1062" s="56"/>
      <c r="G1062" s="56"/>
      <c r="H1062" s="56"/>
      <c r="I1062" s="56"/>
      <c r="J1062" s="56"/>
      <c r="K1062" s="56"/>
      <c r="L1062" s="56"/>
      <c r="M1062" s="56"/>
      <c r="N1062" s="56"/>
      <c r="O1062" s="56"/>
      <c r="P1062" s="56"/>
    </row>
    <row r="1063" spans="1:16" ht="12.75" x14ac:dyDescent="0.2">
      <c r="A1063" s="47"/>
      <c r="B1063" s="48"/>
      <c r="C1063" s="49"/>
      <c r="D1063" s="47"/>
      <c r="E1063" s="56"/>
      <c r="F1063" s="56"/>
      <c r="G1063" s="56"/>
      <c r="H1063" s="56"/>
      <c r="I1063" s="56"/>
      <c r="J1063" s="56"/>
      <c r="K1063" s="56"/>
      <c r="L1063" s="56"/>
      <c r="M1063" s="56"/>
      <c r="N1063" s="56"/>
      <c r="O1063" s="56"/>
      <c r="P1063" s="56"/>
    </row>
    <row r="1064" spans="1:16" ht="12.75" x14ac:dyDescent="0.2">
      <c r="A1064" s="47"/>
      <c r="B1064" s="48"/>
      <c r="C1064" s="49"/>
      <c r="D1064" s="47"/>
      <c r="E1064" s="56"/>
      <c r="F1064" s="56"/>
      <c r="G1064" s="56"/>
      <c r="H1064" s="56"/>
      <c r="I1064" s="56"/>
      <c r="J1064" s="56"/>
      <c r="K1064" s="56"/>
      <c r="L1064" s="56"/>
      <c r="M1064" s="56"/>
      <c r="N1064" s="56"/>
      <c r="O1064" s="56"/>
      <c r="P1064" s="56"/>
    </row>
    <row r="1065" spans="1:16" ht="12.75" x14ac:dyDescent="0.2">
      <c r="A1065" s="47"/>
      <c r="B1065" s="48"/>
      <c r="C1065" s="49"/>
      <c r="D1065" s="47"/>
      <c r="E1065" s="56"/>
      <c r="F1065" s="56"/>
      <c r="G1065" s="56"/>
      <c r="H1065" s="56"/>
      <c r="I1065" s="56"/>
      <c r="J1065" s="56"/>
      <c r="K1065" s="56"/>
      <c r="L1065" s="56"/>
      <c r="M1065" s="56"/>
      <c r="N1065" s="56"/>
      <c r="O1065" s="56"/>
      <c r="P1065" s="56"/>
    </row>
    <row r="1066" spans="1:16" ht="12.75" x14ac:dyDescent="0.2">
      <c r="A1066" s="47"/>
      <c r="B1066" s="48"/>
      <c r="C1066" s="49"/>
      <c r="D1066" s="47"/>
      <c r="E1066" s="56"/>
      <c r="F1066" s="56"/>
      <c r="G1066" s="56"/>
      <c r="H1066" s="56"/>
      <c r="I1066" s="56"/>
      <c r="J1066" s="56"/>
      <c r="K1066" s="56"/>
      <c r="L1066" s="56"/>
      <c r="M1066" s="56"/>
      <c r="N1066" s="56"/>
      <c r="O1066" s="56"/>
      <c r="P1066" s="56"/>
    </row>
    <row r="1067" spans="1:16" ht="12.75" x14ac:dyDescent="0.2">
      <c r="A1067" s="47"/>
      <c r="B1067" s="48"/>
      <c r="C1067" s="49"/>
      <c r="D1067" s="47"/>
      <c r="E1067" s="56"/>
      <c r="F1067" s="56"/>
      <c r="G1067" s="56"/>
      <c r="H1067" s="56"/>
      <c r="I1067" s="56"/>
      <c r="J1067" s="56"/>
      <c r="K1067" s="56"/>
      <c r="L1067" s="56"/>
      <c r="M1067" s="56"/>
      <c r="N1067" s="56"/>
      <c r="O1067" s="56"/>
      <c r="P1067" s="56"/>
    </row>
    <row r="1068" spans="1:16" ht="12.75" x14ac:dyDescent="0.2">
      <c r="A1068" s="47"/>
      <c r="B1068" s="48"/>
      <c r="C1068" s="49"/>
      <c r="D1068" s="47"/>
      <c r="E1068" s="56"/>
      <c r="F1068" s="56"/>
      <c r="G1068" s="56"/>
      <c r="H1068" s="56"/>
      <c r="I1068" s="56"/>
      <c r="J1068" s="56"/>
      <c r="K1068" s="56"/>
      <c r="L1068" s="56"/>
      <c r="M1068" s="56"/>
      <c r="N1068" s="56"/>
      <c r="O1068" s="56"/>
      <c r="P1068" s="56"/>
    </row>
    <row r="1069" spans="1:16" ht="12.75" x14ac:dyDescent="0.2">
      <c r="A1069" s="47"/>
      <c r="B1069" s="48"/>
      <c r="C1069" s="49"/>
      <c r="D1069" s="47"/>
      <c r="E1069" s="56"/>
      <c r="F1069" s="56"/>
      <c r="G1069" s="56"/>
      <c r="H1069" s="56"/>
      <c r="I1069" s="56"/>
      <c r="J1069" s="56"/>
      <c r="K1069" s="56"/>
      <c r="L1069" s="56"/>
      <c r="M1069" s="56"/>
      <c r="N1069" s="56"/>
      <c r="O1069" s="56"/>
      <c r="P1069" s="56"/>
    </row>
    <row r="1070" spans="1:16" ht="12.75" x14ac:dyDescent="0.2">
      <c r="A1070" s="47"/>
      <c r="B1070" s="48"/>
      <c r="C1070" s="49"/>
      <c r="D1070" s="47"/>
      <c r="E1070" s="56"/>
      <c r="F1070" s="56"/>
      <c r="G1070" s="56"/>
      <c r="H1070" s="56"/>
      <c r="I1070" s="56"/>
      <c r="J1070" s="56"/>
      <c r="K1070" s="56"/>
      <c r="L1070" s="56"/>
      <c r="M1070" s="56"/>
      <c r="N1070" s="56"/>
      <c r="O1070" s="56"/>
      <c r="P1070" s="56"/>
    </row>
    <row r="1071" spans="1:16" ht="12.75" x14ac:dyDescent="0.2">
      <c r="A1071" s="47"/>
      <c r="B1071" s="48"/>
      <c r="C1071" s="49"/>
      <c r="D1071" s="47"/>
      <c r="E1071" s="56"/>
      <c r="F1071" s="56"/>
      <c r="G1071" s="56"/>
      <c r="H1071" s="56"/>
      <c r="I1071" s="56"/>
      <c r="J1071" s="56"/>
      <c r="K1071" s="56"/>
      <c r="L1071" s="56"/>
      <c r="M1071" s="56"/>
      <c r="N1071" s="56"/>
      <c r="O1071" s="56"/>
      <c r="P1071" s="56"/>
    </row>
    <row r="1072" spans="1:16" ht="12.75" x14ac:dyDescent="0.2">
      <c r="A1072" s="47"/>
      <c r="B1072" s="48"/>
      <c r="C1072" s="49"/>
      <c r="D1072" s="47"/>
      <c r="E1072" s="56"/>
      <c r="F1072" s="56"/>
      <c r="G1072" s="56"/>
      <c r="H1072" s="56"/>
      <c r="I1072" s="56"/>
      <c r="J1072" s="56"/>
      <c r="K1072" s="56"/>
      <c r="L1072" s="56"/>
      <c r="M1072" s="56"/>
      <c r="N1072" s="56"/>
      <c r="O1072" s="56"/>
      <c r="P1072" s="56"/>
    </row>
    <row r="1073" spans="1:16" ht="12.75" x14ac:dyDescent="0.2">
      <c r="A1073" s="47"/>
      <c r="B1073" s="48"/>
      <c r="C1073" s="49"/>
      <c r="D1073" s="47"/>
      <c r="E1073" s="56"/>
      <c r="F1073" s="56"/>
      <c r="G1073" s="56"/>
      <c r="H1073" s="56"/>
      <c r="I1073" s="56"/>
      <c r="J1073" s="56"/>
      <c r="K1073" s="56"/>
      <c r="L1073" s="56"/>
      <c r="M1073" s="56"/>
      <c r="N1073" s="56"/>
      <c r="O1073" s="56"/>
      <c r="P1073" s="56"/>
    </row>
    <row r="1074" spans="1:16" ht="12.75" x14ac:dyDescent="0.2">
      <c r="A1074" s="47"/>
      <c r="B1074" s="48"/>
      <c r="C1074" s="49"/>
      <c r="D1074" s="47"/>
      <c r="E1074" s="56"/>
      <c r="F1074" s="56"/>
      <c r="G1074" s="56"/>
      <c r="H1074" s="56"/>
      <c r="I1074" s="56"/>
      <c r="J1074" s="56"/>
      <c r="K1074" s="56"/>
      <c r="L1074" s="56"/>
      <c r="M1074" s="56"/>
      <c r="N1074" s="56"/>
      <c r="O1074" s="56"/>
      <c r="P1074" s="56"/>
    </row>
    <row r="1075" spans="1:16" ht="12.75" x14ac:dyDescent="0.2">
      <c r="A1075" s="47"/>
      <c r="B1075" s="48"/>
      <c r="C1075" s="49"/>
      <c r="D1075" s="47"/>
      <c r="E1075" s="56"/>
      <c r="F1075" s="56"/>
      <c r="G1075" s="56"/>
      <c r="H1075" s="56"/>
      <c r="I1075" s="56"/>
      <c r="J1075" s="56"/>
      <c r="K1075" s="56"/>
      <c r="L1075" s="56"/>
      <c r="M1075" s="56"/>
      <c r="N1075" s="56"/>
      <c r="O1075" s="56"/>
      <c r="P1075" s="56"/>
    </row>
    <row r="1076" spans="1:16" ht="12.75" x14ac:dyDescent="0.2">
      <c r="A1076" s="47"/>
      <c r="B1076" s="48"/>
      <c r="C1076" s="49"/>
      <c r="D1076" s="47"/>
      <c r="E1076" s="56"/>
      <c r="F1076" s="56"/>
      <c r="G1076" s="56"/>
      <c r="H1076" s="56"/>
      <c r="I1076" s="56"/>
      <c r="J1076" s="56"/>
      <c r="K1076" s="56"/>
      <c r="L1076" s="56"/>
      <c r="M1076" s="56"/>
      <c r="N1076" s="56"/>
      <c r="O1076" s="56"/>
      <c r="P1076" s="56"/>
    </row>
    <row r="1077" spans="1:16" ht="12.75" x14ac:dyDescent="0.2">
      <c r="A1077" s="47"/>
      <c r="B1077" s="48"/>
      <c r="C1077" s="49"/>
      <c r="D1077" s="47"/>
      <c r="E1077" s="56"/>
      <c r="F1077" s="56"/>
      <c r="G1077" s="56"/>
      <c r="H1077" s="56"/>
      <c r="I1077" s="56"/>
      <c r="J1077" s="56"/>
      <c r="K1077" s="56"/>
      <c r="L1077" s="56"/>
      <c r="M1077" s="56"/>
      <c r="N1077" s="56"/>
      <c r="O1077" s="56"/>
      <c r="P1077" s="56"/>
    </row>
    <row r="1078" spans="1:16" ht="12.75" x14ac:dyDescent="0.2">
      <c r="A1078" s="47"/>
      <c r="B1078" s="48"/>
      <c r="C1078" s="49"/>
      <c r="D1078" s="47"/>
      <c r="E1078" s="56"/>
      <c r="F1078" s="56"/>
      <c r="G1078" s="56"/>
      <c r="H1078" s="56"/>
      <c r="I1078" s="56"/>
      <c r="J1078" s="56"/>
      <c r="K1078" s="56"/>
      <c r="L1078" s="56"/>
      <c r="M1078" s="56"/>
      <c r="N1078" s="56"/>
      <c r="O1078" s="56"/>
      <c r="P1078" s="56"/>
    </row>
    <row r="1079" spans="1:16" ht="12.75" x14ac:dyDescent="0.2">
      <c r="A1079" s="47"/>
      <c r="B1079" s="48"/>
      <c r="C1079" s="49"/>
      <c r="D1079" s="47"/>
      <c r="E1079" s="56"/>
      <c r="F1079" s="56"/>
      <c r="G1079" s="56"/>
      <c r="H1079" s="56"/>
      <c r="I1079" s="56"/>
      <c r="J1079" s="56"/>
      <c r="K1079" s="56"/>
      <c r="L1079" s="56"/>
      <c r="M1079" s="56"/>
      <c r="N1079" s="56"/>
      <c r="O1079" s="56"/>
      <c r="P1079" s="56"/>
    </row>
    <row r="1080" spans="1:16" ht="12.75" x14ac:dyDescent="0.2">
      <c r="A1080" s="47"/>
      <c r="B1080" s="48"/>
      <c r="C1080" s="49"/>
      <c r="D1080" s="47"/>
      <c r="E1080" s="56"/>
      <c r="F1080" s="56"/>
      <c r="G1080" s="56"/>
      <c r="H1080" s="56"/>
      <c r="I1080" s="56"/>
      <c r="J1080" s="56"/>
      <c r="K1080" s="56"/>
      <c r="L1080" s="56"/>
      <c r="M1080" s="56"/>
      <c r="N1080" s="56"/>
      <c r="O1080" s="56"/>
      <c r="P1080" s="56"/>
    </row>
    <row r="1081" spans="1:16" ht="12.75" x14ac:dyDescent="0.2">
      <c r="A1081" s="47"/>
      <c r="B1081" s="48"/>
      <c r="C1081" s="49"/>
      <c r="D1081" s="47"/>
      <c r="E1081" s="56"/>
      <c r="F1081" s="56"/>
      <c r="G1081" s="56"/>
      <c r="H1081" s="56"/>
      <c r="I1081" s="56"/>
      <c r="J1081" s="56"/>
      <c r="K1081" s="56"/>
      <c r="L1081" s="56"/>
      <c r="M1081" s="56"/>
      <c r="N1081" s="56"/>
      <c r="O1081" s="56"/>
      <c r="P1081" s="56"/>
    </row>
    <row r="1082" spans="1:16" ht="12.75" x14ac:dyDescent="0.2">
      <c r="A1082" s="47"/>
      <c r="B1082" s="48"/>
      <c r="C1082" s="49"/>
      <c r="D1082" s="47"/>
      <c r="E1082" s="56"/>
      <c r="F1082" s="56"/>
      <c r="G1082" s="56"/>
      <c r="H1082" s="56"/>
      <c r="I1082" s="56"/>
      <c r="J1082" s="56"/>
      <c r="K1082" s="56"/>
      <c r="L1082" s="56"/>
      <c r="M1082" s="56"/>
      <c r="N1082" s="56"/>
      <c r="O1082" s="56"/>
      <c r="P1082" s="56"/>
    </row>
    <row r="1083" spans="1:16" ht="12.75" x14ac:dyDescent="0.2">
      <c r="A1083" s="47"/>
      <c r="B1083" s="48"/>
      <c r="C1083" s="49"/>
      <c r="D1083" s="47"/>
      <c r="E1083" s="56"/>
      <c r="F1083" s="56"/>
      <c r="G1083" s="56"/>
      <c r="H1083" s="56"/>
      <c r="I1083" s="56"/>
      <c r="J1083" s="56"/>
      <c r="K1083" s="56"/>
      <c r="L1083" s="56"/>
      <c r="M1083" s="56"/>
      <c r="N1083" s="56"/>
      <c r="O1083" s="56"/>
      <c r="P1083" s="56"/>
    </row>
    <row r="1084" spans="1:16" ht="12.75" x14ac:dyDescent="0.2">
      <c r="A1084" s="47"/>
      <c r="B1084" s="48"/>
      <c r="C1084" s="49"/>
      <c r="D1084" s="47"/>
      <c r="E1084" s="56"/>
      <c r="F1084" s="56"/>
      <c r="G1084" s="56"/>
      <c r="H1084" s="56"/>
      <c r="I1084" s="56"/>
      <c r="J1084" s="56"/>
      <c r="K1084" s="56"/>
      <c r="L1084" s="56"/>
      <c r="M1084" s="56"/>
      <c r="N1084" s="56"/>
      <c r="O1084" s="56"/>
      <c r="P1084" s="56"/>
    </row>
    <row r="1085" spans="1:16" ht="12.75" x14ac:dyDescent="0.2">
      <c r="A1085" s="47"/>
      <c r="B1085" s="48"/>
      <c r="C1085" s="49"/>
      <c r="D1085" s="47"/>
      <c r="E1085" s="56"/>
      <c r="F1085" s="56"/>
      <c r="G1085" s="56"/>
      <c r="H1085" s="56"/>
      <c r="I1085" s="56"/>
      <c r="J1085" s="56"/>
      <c r="K1085" s="56"/>
      <c r="L1085" s="56"/>
      <c r="M1085" s="56"/>
      <c r="N1085" s="56"/>
      <c r="O1085" s="56"/>
      <c r="P1085" s="56"/>
    </row>
    <row r="1086" spans="1:16" ht="12.75" x14ac:dyDescent="0.2">
      <c r="A1086" s="47"/>
      <c r="B1086" s="48"/>
      <c r="C1086" s="49"/>
      <c r="D1086" s="47"/>
      <c r="E1086" s="56"/>
      <c r="F1086" s="56"/>
      <c r="G1086" s="56"/>
      <c r="H1086" s="56"/>
      <c r="I1086" s="56"/>
      <c r="J1086" s="56"/>
      <c r="K1086" s="56"/>
      <c r="L1086" s="56"/>
      <c r="M1086" s="56"/>
      <c r="N1086" s="56"/>
      <c r="O1086" s="56"/>
      <c r="P1086" s="56"/>
    </row>
    <row r="1087" spans="1:16" ht="12.75" x14ac:dyDescent="0.2">
      <c r="A1087" s="47"/>
      <c r="B1087" s="48"/>
      <c r="C1087" s="49"/>
      <c r="D1087" s="47"/>
      <c r="E1087" s="56"/>
      <c r="F1087" s="56"/>
      <c r="G1087" s="56"/>
      <c r="H1087" s="56"/>
      <c r="I1087" s="56"/>
      <c r="J1087" s="56"/>
      <c r="K1087" s="56"/>
      <c r="L1087" s="56"/>
      <c r="M1087" s="56"/>
      <c r="N1087" s="56"/>
      <c r="O1087" s="56"/>
      <c r="P1087" s="56"/>
    </row>
    <row r="1088" spans="1:16" ht="12.75" x14ac:dyDescent="0.2">
      <c r="A1088" s="47"/>
      <c r="B1088" s="48"/>
      <c r="C1088" s="49"/>
      <c r="D1088" s="47"/>
      <c r="E1088" s="56"/>
      <c r="F1088" s="56"/>
      <c r="G1088" s="56"/>
      <c r="H1088" s="56"/>
      <c r="I1088" s="56"/>
      <c r="J1088" s="56"/>
      <c r="K1088" s="56"/>
      <c r="L1088" s="56"/>
      <c r="M1088" s="56"/>
      <c r="N1088" s="56"/>
      <c r="O1088" s="56"/>
      <c r="P1088" s="56"/>
    </row>
    <row r="1089" spans="1:16" ht="12.75" x14ac:dyDescent="0.2">
      <c r="A1089" s="47"/>
      <c r="B1089" s="48"/>
      <c r="C1089" s="49"/>
      <c r="D1089" s="47"/>
      <c r="E1089" s="56"/>
      <c r="F1089" s="56"/>
      <c r="G1089" s="56"/>
      <c r="H1089" s="56"/>
      <c r="I1089" s="56"/>
      <c r="J1089" s="56"/>
      <c r="K1089" s="56"/>
      <c r="L1089" s="56"/>
      <c r="M1089" s="56"/>
      <c r="N1089" s="56"/>
      <c r="O1089" s="56"/>
      <c r="P1089" s="56"/>
    </row>
    <row r="1090" spans="1:16" ht="12.75" x14ac:dyDescent="0.2">
      <c r="A1090" s="47"/>
      <c r="B1090" s="48"/>
      <c r="C1090" s="49"/>
      <c r="D1090" s="47"/>
      <c r="E1090" s="56"/>
      <c r="F1090" s="56"/>
      <c r="G1090" s="56"/>
      <c r="H1090" s="56"/>
      <c r="I1090" s="56"/>
      <c r="J1090" s="56"/>
      <c r="K1090" s="56"/>
      <c r="L1090" s="56"/>
      <c r="M1090" s="56"/>
      <c r="N1090" s="56"/>
      <c r="O1090" s="56"/>
      <c r="P1090" s="56"/>
    </row>
    <row r="1091" spans="1:16" ht="12.75" x14ac:dyDescent="0.2">
      <c r="A1091" s="47"/>
      <c r="B1091" s="48"/>
      <c r="C1091" s="49"/>
      <c r="D1091" s="47"/>
      <c r="E1091" s="56"/>
      <c r="F1091" s="56"/>
      <c r="G1091" s="56"/>
      <c r="H1091" s="56"/>
      <c r="I1091" s="56"/>
      <c r="J1091" s="56"/>
      <c r="K1091" s="56"/>
      <c r="L1091" s="56"/>
      <c r="M1091" s="56"/>
      <c r="N1091" s="56"/>
      <c r="O1091" s="56"/>
      <c r="P1091" s="56"/>
    </row>
    <row r="1092" spans="1:16" ht="12.75" x14ac:dyDescent="0.2">
      <c r="A1092" s="47"/>
      <c r="B1092" s="48"/>
      <c r="C1092" s="49"/>
      <c r="D1092" s="47"/>
      <c r="E1092" s="56"/>
      <c r="F1092" s="56"/>
      <c r="G1092" s="56"/>
      <c r="H1092" s="56"/>
      <c r="I1092" s="56"/>
      <c r="J1092" s="56"/>
      <c r="K1092" s="56"/>
      <c r="L1092" s="56"/>
      <c r="M1092" s="56"/>
      <c r="N1092" s="56"/>
      <c r="O1092" s="56"/>
      <c r="P1092" s="56"/>
    </row>
    <row r="1093" spans="1:16" ht="12.75" x14ac:dyDescent="0.2">
      <c r="A1093" s="47"/>
      <c r="B1093" s="48"/>
      <c r="C1093" s="49"/>
      <c r="D1093" s="47"/>
      <c r="E1093" s="56"/>
      <c r="F1093" s="56"/>
      <c r="G1093" s="56"/>
      <c r="H1093" s="56"/>
      <c r="I1093" s="56"/>
      <c r="J1093" s="56"/>
      <c r="K1093" s="56"/>
      <c r="L1093" s="56"/>
      <c r="M1093" s="56"/>
      <c r="N1093" s="56"/>
      <c r="O1093" s="56"/>
      <c r="P1093" s="56"/>
    </row>
    <row r="1094" spans="1:16" ht="12.75" x14ac:dyDescent="0.2">
      <c r="A1094" s="47"/>
      <c r="B1094" s="48"/>
      <c r="C1094" s="49"/>
      <c r="D1094" s="47"/>
      <c r="E1094" s="56"/>
      <c r="F1094" s="56"/>
      <c r="G1094" s="56"/>
      <c r="H1094" s="56"/>
      <c r="I1094" s="56"/>
      <c r="J1094" s="56"/>
      <c r="K1094" s="56"/>
      <c r="L1094" s="56"/>
      <c r="M1094" s="56"/>
      <c r="N1094" s="56"/>
      <c r="O1094" s="56"/>
      <c r="P1094" s="56"/>
    </row>
    <row r="1095" spans="1:16" ht="12.75" x14ac:dyDescent="0.2">
      <c r="A1095" s="47"/>
      <c r="B1095" s="48"/>
      <c r="C1095" s="49"/>
      <c r="D1095" s="47"/>
      <c r="E1095" s="56"/>
      <c r="F1095" s="56"/>
      <c r="G1095" s="56"/>
      <c r="H1095" s="56"/>
      <c r="I1095" s="56"/>
      <c r="J1095" s="56"/>
      <c r="K1095" s="56"/>
      <c r="L1095" s="56"/>
      <c r="M1095" s="56"/>
      <c r="N1095" s="56"/>
      <c r="O1095" s="56"/>
      <c r="P1095" s="56"/>
    </row>
    <row r="1096" spans="1:16" ht="12.75" x14ac:dyDescent="0.2">
      <c r="A1096" s="47"/>
      <c r="B1096" s="48"/>
      <c r="C1096" s="49"/>
      <c r="D1096" s="47"/>
      <c r="E1096" s="56"/>
      <c r="F1096" s="56"/>
      <c r="G1096" s="56"/>
      <c r="H1096" s="56"/>
      <c r="I1096" s="56"/>
      <c r="J1096" s="56"/>
      <c r="K1096" s="56"/>
      <c r="L1096" s="56"/>
      <c r="M1096" s="56"/>
      <c r="N1096" s="56"/>
      <c r="O1096" s="56"/>
      <c r="P1096" s="56"/>
    </row>
    <row r="1097" spans="1:16" ht="12.75" x14ac:dyDescent="0.2">
      <c r="A1097" s="47"/>
      <c r="B1097" s="48"/>
      <c r="C1097" s="49"/>
      <c r="D1097" s="47"/>
      <c r="E1097" s="56"/>
      <c r="F1097" s="56"/>
      <c r="G1097" s="56"/>
      <c r="H1097" s="56"/>
      <c r="I1097" s="56"/>
      <c r="J1097" s="56"/>
      <c r="K1097" s="56"/>
      <c r="L1097" s="56"/>
      <c r="M1097" s="56"/>
      <c r="N1097" s="56"/>
      <c r="O1097" s="56"/>
      <c r="P1097" s="56"/>
    </row>
    <row r="1098" spans="1:16" ht="12.75" x14ac:dyDescent="0.2">
      <c r="A1098" s="47"/>
      <c r="B1098" s="48"/>
      <c r="C1098" s="49"/>
      <c r="D1098" s="47"/>
      <c r="E1098" s="56"/>
      <c r="F1098" s="56"/>
      <c r="G1098" s="56"/>
      <c r="H1098" s="56"/>
      <c r="I1098" s="56"/>
      <c r="J1098" s="56"/>
      <c r="K1098" s="56"/>
      <c r="L1098" s="56"/>
      <c r="M1098" s="56"/>
      <c r="N1098" s="56"/>
      <c r="O1098" s="56"/>
      <c r="P1098" s="56"/>
    </row>
    <row r="1099" spans="1:16" ht="12.75" x14ac:dyDescent="0.2">
      <c r="A1099" s="47"/>
      <c r="B1099" s="48"/>
      <c r="C1099" s="49"/>
      <c r="D1099" s="47"/>
      <c r="E1099" s="56"/>
      <c r="F1099" s="56"/>
      <c r="G1099" s="56"/>
      <c r="H1099" s="56"/>
      <c r="I1099" s="56"/>
      <c r="J1099" s="56"/>
      <c r="K1099" s="56"/>
      <c r="L1099" s="56"/>
      <c r="M1099" s="56"/>
      <c r="N1099" s="56"/>
      <c r="O1099" s="56"/>
      <c r="P1099" s="56"/>
    </row>
    <row r="1100" spans="1:16" ht="12.75" x14ac:dyDescent="0.2">
      <c r="A1100" s="47"/>
      <c r="B1100" s="48"/>
      <c r="C1100" s="49"/>
      <c r="D1100" s="47"/>
      <c r="E1100" s="56"/>
      <c r="F1100" s="56"/>
      <c r="G1100" s="56"/>
      <c r="H1100" s="56"/>
      <c r="I1100" s="56"/>
      <c r="J1100" s="56"/>
      <c r="K1100" s="56"/>
      <c r="L1100" s="56"/>
      <c r="M1100" s="56"/>
      <c r="N1100" s="56"/>
      <c r="O1100" s="56"/>
      <c r="P1100" s="56"/>
    </row>
    <row r="1101" spans="1:16" ht="12.75" x14ac:dyDescent="0.2">
      <c r="A1101" s="47"/>
      <c r="B1101" s="48"/>
      <c r="C1101" s="49"/>
      <c r="D1101" s="47"/>
      <c r="E1101" s="56"/>
      <c r="F1101" s="56"/>
      <c r="G1101" s="56"/>
      <c r="H1101" s="56"/>
      <c r="I1101" s="56"/>
      <c r="J1101" s="56"/>
      <c r="K1101" s="56"/>
      <c r="L1101" s="56"/>
      <c r="M1101" s="56"/>
      <c r="N1101" s="56"/>
      <c r="O1101" s="56"/>
      <c r="P1101" s="56"/>
    </row>
    <row r="1102" spans="1:16" ht="12.75" x14ac:dyDescent="0.2">
      <c r="A1102" s="47"/>
      <c r="B1102" s="48"/>
      <c r="C1102" s="49"/>
      <c r="D1102" s="47"/>
      <c r="E1102" s="56"/>
      <c r="F1102" s="56"/>
      <c r="G1102" s="56"/>
      <c r="H1102" s="56"/>
      <c r="I1102" s="56"/>
      <c r="J1102" s="56"/>
      <c r="K1102" s="56"/>
      <c r="L1102" s="56"/>
      <c r="M1102" s="56"/>
      <c r="N1102" s="56"/>
      <c r="O1102" s="56"/>
      <c r="P1102" s="56"/>
    </row>
    <row r="1103" spans="1:16" ht="12.75" x14ac:dyDescent="0.2">
      <c r="A1103" s="47"/>
      <c r="B1103" s="48"/>
      <c r="C1103" s="49"/>
      <c r="D1103" s="47"/>
      <c r="E1103" s="56"/>
      <c r="F1103" s="56"/>
      <c r="G1103" s="56"/>
      <c r="H1103" s="56"/>
      <c r="I1103" s="56"/>
      <c r="J1103" s="56"/>
      <c r="K1103" s="56"/>
      <c r="L1103" s="56"/>
      <c r="M1103" s="56"/>
      <c r="N1103" s="56"/>
      <c r="O1103" s="56"/>
      <c r="P1103" s="56"/>
    </row>
    <row r="1104" spans="1:16" ht="12.75" x14ac:dyDescent="0.2">
      <c r="A1104" s="47"/>
      <c r="B1104" s="48"/>
      <c r="C1104" s="49"/>
      <c r="D1104" s="47"/>
      <c r="E1104" s="56"/>
      <c r="F1104" s="56"/>
      <c r="G1104" s="56"/>
      <c r="H1104" s="56"/>
      <c r="I1104" s="56"/>
      <c r="J1104" s="56"/>
      <c r="K1104" s="56"/>
      <c r="L1104" s="56"/>
      <c r="M1104" s="56"/>
      <c r="N1104" s="56"/>
      <c r="O1104" s="56"/>
      <c r="P1104" s="56"/>
    </row>
    <row r="1105" spans="1:16" ht="12.75" x14ac:dyDescent="0.2">
      <c r="A1105" s="47"/>
      <c r="B1105" s="48"/>
      <c r="C1105" s="49"/>
      <c r="D1105" s="47"/>
      <c r="E1105" s="56"/>
      <c r="F1105" s="56"/>
      <c r="G1105" s="56"/>
      <c r="H1105" s="56"/>
      <c r="I1105" s="56"/>
      <c r="J1105" s="56"/>
      <c r="K1105" s="56"/>
      <c r="L1105" s="56"/>
      <c r="M1105" s="56"/>
      <c r="N1105" s="56"/>
      <c r="O1105" s="56"/>
      <c r="P1105" s="56"/>
    </row>
    <row r="1106" spans="1:16" ht="12.75" x14ac:dyDescent="0.2">
      <c r="A1106" s="47"/>
      <c r="B1106" s="48"/>
      <c r="C1106" s="49"/>
      <c r="D1106" s="47"/>
      <c r="E1106" s="56"/>
      <c r="F1106" s="56"/>
      <c r="G1106" s="56"/>
      <c r="H1106" s="56"/>
      <c r="I1106" s="56"/>
      <c r="J1106" s="56"/>
      <c r="K1106" s="56"/>
      <c r="L1106" s="56"/>
      <c r="M1106" s="56"/>
      <c r="N1106" s="56"/>
      <c r="O1106" s="56"/>
      <c r="P1106" s="56"/>
    </row>
    <row r="1107" spans="1:16" ht="12.75" x14ac:dyDescent="0.2">
      <c r="A1107" s="47"/>
      <c r="B1107" s="48"/>
      <c r="C1107" s="49"/>
      <c r="D1107" s="47"/>
      <c r="E1107" s="56"/>
      <c r="F1107" s="56"/>
      <c r="G1107" s="56"/>
      <c r="H1107" s="56"/>
      <c r="I1107" s="56"/>
      <c r="J1107" s="56"/>
      <c r="K1107" s="56"/>
      <c r="L1107" s="56"/>
      <c r="M1107" s="56"/>
      <c r="N1107" s="56"/>
      <c r="O1107" s="56"/>
      <c r="P1107" s="56"/>
    </row>
    <row r="1108" spans="1:16" ht="12.75" x14ac:dyDescent="0.2">
      <c r="A1108" s="47"/>
      <c r="B1108" s="48"/>
      <c r="C1108" s="49"/>
      <c r="D1108" s="47"/>
      <c r="E1108" s="56"/>
      <c r="F1108" s="56"/>
      <c r="G1108" s="56"/>
      <c r="H1108" s="56"/>
      <c r="I1108" s="56"/>
      <c r="J1108" s="56"/>
      <c r="K1108" s="56"/>
      <c r="L1108" s="56"/>
      <c r="M1108" s="56"/>
      <c r="N1108" s="56"/>
      <c r="O1108" s="56"/>
      <c r="P1108" s="56"/>
    </row>
    <row r="1109" spans="1:16" ht="12.75" x14ac:dyDescent="0.2">
      <c r="A1109" s="47"/>
      <c r="B1109" s="48"/>
      <c r="C1109" s="49"/>
      <c r="D1109" s="47"/>
      <c r="E1109" s="56"/>
      <c r="F1109" s="56"/>
      <c r="G1109" s="56"/>
      <c r="H1109" s="56"/>
      <c r="I1109" s="56"/>
      <c r="J1109" s="56"/>
      <c r="K1109" s="56"/>
      <c r="L1109" s="56"/>
      <c r="M1109" s="56"/>
      <c r="N1109" s="56"/>
      <c r="O1109" s="56"/>
      <c r="P1109" s="56"/>
    </row>
    <row r="1110" spans="1:16" ht="12.75" x14ac:dyDescent="0.2">
      <c r="A1110" s="47"/>
      <c r="B1110" s="48"/>
      <c r="C1110" s="49"/>
      <c r="D1110" s="47"/>
      <c r="E1110" s="56"/>
      <c r="F1110" s="56"/>
      <c r="G1110" s="56"/>
      <c r="H1110" s="56"/>
      <c r="I1110" s="56"/>
      <c r="J1110" s="56"/>
      <c r="K1110" s="56"/>
      <c r="L1110" s="56"/>
      <c r="M1110" s="56"/>
      <c r="N1110" s="56"/>
      <c r="O1110" s="56"/>
      <c r="P1110" s="56"/>
    </row>
    <row r="1111" spans="1:16" ht="12.75" x14ac:dyDescent="0.2">
      <c r="A1111" s="47"/>
      <c r="B1111" s="48"/>
      <c r="C1111" s="49"/>
      <c r="D1111" s="47"/>
      <c r="E1111" s="56"/>
      <c r="F1111" s="56"/>
      <c r="G1111" s="56"/>
      <c r="H1111" s="56"/>
      <c r="I1111" s="56"/>
      <c r="J1111" s="56"/>
      <c r="K1111" s="56"/>
      <c r="L1111" s="56"/>
      <c r="M1111" s="56"/>
      <c r="N1111" s="56"/>
      <c r="O1111" s="56"/>
      <c r="P1111" s="56"/>
    </row>
    <row r="1112" spans="1:16" ht="12.75" x14ac:dyDescent="0.2">
      <c r="A1112" s="47"/>
      <c r="B1112" s="48"/>
      <c r="C1112" s="49"/>
      <c r="D1112" s="47"/>
      <c r="E1112" s="56"/>
      <c r="F1112" s="56"/>
      <c r="G1112" s="56"/>
      <c r="H1112" s="56"/>
      <c r="I1112" s="56"/>
      <c r="J1112" s="56"/>
      <c r="K1112" s="56"/>
      <c r="L1112" s="56"/>
      <c r="M1112" s="56"/>
      <c r="N1112" s="56"/>
      <c r="O1112" s="56"/>
      <c r="P1112" s="56"/>
    </row>
    <row r="1113" spans="1:16" ht="12.75" x14ac:dyDescent="0.2">
      <c r="A1113" s="47"/>
      <c r="B1113" s="48"/>
      <c r="C1113" s="49"/>
      <c r="D1113" s="47"/>
      <c r="E1113" s="56"/>
      <c r="F1113" s="56"/>
      <c r="G1113" s="56"/>
      <c r="H1113" s="56"/>
      <c r="I1113" s="56"/>
      <c r="J1113" s="56"/>
      <c r="K1113" s="56"/>
      <c r="L1113" s="56"/>
      <c r="M1113" s="56"/>
      <c r="N1113" s="56"/>
      <c r="O1113" s="56"/>
      <c r="P1113" s="56"/>
    </row>
    <row r="1114" spans="1:16" ht="12.75" x14ac:dyDescent="0.2">
      <c r="A1114" s="47"/>
      <c r="B1114" s="48"/>
      <c r="C1114" s="49"/>
      <c r="D1114" s="47"/>
      <c r="E1114" s="56"/>
      <c r="F1114" s="56"/>
      <c r="G1114" s="56"/>
      <c r="H1114" s="56"/>
      <c r="I1114" s="56"/>
      <c r="J1114" s="56"/>
      <c r="K1114" s="56"/>
      <c r="L1114" s="56"/>
      <c r="M1114" s="56"/>
      <c r="N1114" s="56"/>
      <c r="O1114" s="56"/>
      <c r="P1114" s="56"/>
    </row>
    <row r="1115" spans="1:16" ht="12.75" x14ac:dyDescent="0.2">
      <c r="A1115" s="47"/>
      <c r="B1115" s="48"/>
      <c r="C1115" s="49"/>
      <c r="D1115" s="47"/>
      <c r="E1115" s="56"/>
      <c r="F1115" s="56"/>
      <c r="G1115" s="56"/>
      <c r="H1115" s="56"/>
      <c r="I1115" s="56"/>
      <c r="J1115" s="56"/>
      <c r="K1115" s="56"/>
      <c r="L1115" s="56"/>
      <c r="M1115" s="56"/>
      <c r="N1115" s="56"/>
      <c r="O1115" s="56"/>
      <c r="P1115" s="56"/>
    </row>
    <row r="1116" spans="1:16" ht="12.75" x14ac:dyDescent="0.2">
      <c r="A1116" s="47"/>
      <c r="B1116" s="48"/>
      <c r="C1116" s="49"/>
      <c r="D1116" s="47"/>
      <c r="E1116" s="56"/>
      <c r="F1116" s="56"/>
      <c r="G1116" s="56"/>
      <c r="H1116" s="56"/>
      <c r="I1116" s="56"/>
      <c r="J1116" s="56"/>
      <c r="K1116" s="56"/>
      <c r="L1116" s="56"/>
      <c r="M1116" s="56"/>
      <c r="N1116" s="56"/>
      <c r="O1116" s="56"/>
      <c r="P1116" s="56"/>
    </row>
    <row r="1117" spans="1:16" ht="12.75" x14ac:dyDescent="0.2">
      <c r="A1117" s="47"/>
      <c r="B1117" s="48"/>
      <c r="C1117" s="49"/>
      <c r="D1117" s="47"/>
      <c r="E1117" s="56"/>
      <c r="F1117" s="56"/>
      <c r="G1117" s="56"/>
      <c r="H1117" s="56"/>
      <c r="I1117" s="56"/>
      <c r="J1117" s="56"/>
      <c r="K1117" s="56"/>
      <c r="L1117" s="56"/>
      <c r="M1117" s="56"/>
      <c r="N1117" s="56"/>
      <c r="O1117" s="56"/>
      <c r="P1117" s="56"/>
    </row>
    <row r="1118" spans="1:16" ht="12.75" x14ac:dyDescent="0.2">
      <c r="A1118" s="47"/>
      <c r="B1118" s="48"/>
      <c r="C1118" s="49"/>
      <c r="D1118" s="47"/>
      <c r="E1118" s="56"/>
      <c r="F1118" s="56"/>
      <c r="G1118" s="56"/>
      <c r="H1118" s="56"/>
      <c r="I1118" s="56"/>
      <c r="J1118" s="56"/>
      <c r="K1118" s="56"/>
      <c r="L1118" s="56"/>
      <c r="M1118" s="56"/>
      <c r="N1118" s="56"/>
      <c r="O1118" s="56"/>
      <c r="P1118" s="56"/>
    </row>
    <row r="1119" spans="1:16" ht="12.75" x14ac:dyDescent="0.2">
      <c r="A1119" s="47"/>
      <c r="B1119" s="48"/>
      <c r="C1119" s="49"/>
      <c r="D1119" s="47"/>
      <c r="E1119" s="56"/>
      <c r="F1119" s="56"/>
      <c r="G1119" s="56"/>
      <c r="H1119" s="56"/>
      <c r="I1119" s="56"/>
      <c r="J1119" s="56"/>
      <c r="K1119" s="56"/>
      <c r="L1119" s="56"/>
      <c r="M1119" s="56"/>
      <c r="N1119" s="56"/>
      <c r="O1119" s="56"/>
      <c r="P1119" s="56"/>
    </row>
    <row r="1120" spans="1:16" ht="12.75" x14ac:dyDescent="0.2">
      <c r="A1120" s="47"/>
      <c r="B1120" s="48"/>
      <c r="C1120" s="49"/>
      <c r="D1120" s="47"/>
      <c r="E1120" s="56"/>
      <c r="F1120" s="56"/>
      <c r="G1120" s="56"/>
      <c r="H1120" s="56"/>
      <c r="I1120" s="56"/>
      <c r="J1120" s="56"/>
      <c r="K1120" s="56"/>
      <c r="L1120" s="56"/>
      <c r="M1120" s="56"/>
      <c r="N1120" s="56"/>
      <c r="O1120" s="56"/>
      <c r="P1120" s="56"/>
    </row>
    <row r="1121" spans="1:16" ht="12.75" x14ac:dyDescent="0.2">
      <c r="A1121" s="47"/>
      <c r="B1121" s="48"/>
      <c r="C1121" s="49"/>
      <c r="D1121" s="47"/>
      <c r="E1121" s="56"/>
      <c r="F1121" s="56"/>
      <c r="G1121" s="56"/>
      <c r="H1121" s="56"/>
      <c r="I1121" s="56"/>
      <c r="J1121" s="56"/>
      <c r="K1121" s="56"/>
      <c r="L1121" s="56"/>
      <c r="M1121" s="56"/>
      <c r="N1121" s="56"/>
      <c r="O1121" s="56"/>
      <c r="P1121" s="56"/>
    </row>
    <row r="1122" spans="1:16" ht="12.75" x14ac:dyDescent="0.2">
      <c r="A1122" s="47"/>
      <c r="B1122" s="48"/>
      <c r="C1122" s="49"/>
      <c r="D1122" s="47"/>
      <c r="E1122" s="56"/>
      <c r="F1122" s="56"/>
      <c r="G1122" s="56"/>
      <c r="H1122" s="56"/>
      <c r="I1122" s="56"/>
      <c r="J1122" s="56"/>
      <c r="K1122" s="56"/>
      <c r="L1122" s="56"/>
      <c r="M1122" s="56"/>
      <c r="N1122" s="56"/>
      <c r="O1122" s="56"/>
      <c r="P1122" s="56"/>
    </row>
    <row r="1123" spans="1:16" ht="12.75" x14ac:dyDescent="0.2">
      <c r="A1123" s="47"/>
      <c r="B1123" s="48"/>
      <c r="C1123" s="49"/>
      <c r="D1123" s="47"/>
      <c r="E1123" s="56"/>
      <c r="F1123" s="56"/>
      <c r="G1123" s="56"/>
      <c r="H1123" s="56"/>
      <c r="I1123" s="56"/>
      <c r="J1123" s="56"/>
      <c r="K1123" s="56"/>
      <c r="L1123" s="56"/>
      <c r="M1123" s="56"/>
      <c r="N1123" s="56"/>
      <c r="O1123" s="56"/>
      <c r="P1123" s="56"/>
    </row>
    <row r="1124" spans="1:16" ht="12.75" x14ac:dyDescent="0.2">
      <c r="A1124" s="47"/>
      <c r="B1124" s="48"/>
      <c r="C1124" s="49"/>
      <c r="D1124" s="47"/>
      <c r="E1124" s="56"/>
      <c r="F1124" s="56"/>
      <c r="G1124" s="56"/>
      <c r="H1124" s="56"/>
      <c r="I1124" s="56"/>
      <c r="J1124" s="56"/>
      <c r="K1124" s="56"/>
      <c r="L1124" s="56"/>
      <c r="M1124" s="56"/>
      <c r="N1124" s="56"/>
      <c r="O1124" s="56"/>
      <c r="P1124" s="56"/>
    </row>
    <row r="1125" spans="1:16" ht="12.75" x14ac:dyDescent="0.2">
      <c r="A1125" s="47"/>
      <c r="B1125" s="48"/>
      <c r="C1125" s="49"/>
      <c r="D1125" s="47"/>
      <c r="E1125" s="56"/>
      <c r="F1125" s="56"/>
      <c r="G1125" s="56"/>
      <c r="H1125" s="56"/>
      <c r="I1125" s="56"/>
      <c r="J1125" s="56"/>
      <c r="K1125" s="56"/>
      <c r="L1125" s="56"/>
      <c r="M1125" s="56"/>
      <c r="N1125" s="56"/>
      <c r="O1125" s="56"/>
      <c r="P1125" s="56"/>
    </row>
    <row r="1126" spans="1:16" ht="12.75" x14ac:dyDescent="0.2">
      <c r="A1126" s="47"/>
      <c r="B1126" s="48"/>
      <c r="C1126" s="49"/>
      <c r="D1126" s="47"/>
      <c r="E1126" s="56"/>
      <c r="F1126" s="56"/>
      <c r="G1126" s="56"/>
      <c r="H1126" s="56"/>
      <c r="I1126" s="56"/>
      <c r="J1126" s="56"/>
      <c r="K1126" s="56"/>
      <c r="L1126" s="56"/>
      <c r="M1126" s="56"/>
      <c r="N1126" s="56"/>
      <c r="O1126" s="56"/>
      <c r="P1126" s="56"/>
    </row>
    <row r="1127" spans="1:16" ht="12.75" x14ac:dyDescent="0.2">
      <c r="A1127" s="47"/>
      <c r="B1127" s="48"/>
      <c r="C1127" s="49"/>
      <c r="D1127" s="47"/>
      <c r="E1127" s="56"/>
      <c r="F1127" s="56"/>
      <c r="G1127" s="56"/>
      <c r="H1127" s="56"/>
      <c r="I1127" s="56"/>
      <c r="J1127" s="56"/>
      <c r="K1127" s="56"/>
      <c r="L1127" s="56"/>
      <c r="M1127" s="56"/>
      <c r="N1127" s="56"/>
      <c r="O1127" s="56"/>
      <c r="P1127" s="56"/>
    </row>
    <row r="1128" spans="1:16" ht="12.75" x14ac:dyDescent="0.2">
      <c r="A1128" s="47"/>
      <c r="B1128" s="48"/>
      <c r="C1128" s="49"/>
      <c r="D1128" s="47"/>
      <c r="E1128" s="56"/>
      <c r="F1128" s="56"/>
      <c r="G1128" s="56"/>
      <c r="H1128" s="56"/>
      <c r="I1128" s="56"/>
      <c r="J1128" s="56"/>
      <c r="K1128" s="56"/>
      <c r="L1128" s="56"/>
      <c r="M1128" s="56"/>
      <c r="N1128" s="56"/>
      <c r="O1128" s="56"/>
      <c r="P1128" s="56"/>
    </row>
    <row r="1129" spans="1:16" ht="12.75" x14ac:dyDescent="0.2">
      <c r="A1129" s="47"/>
      <c r="B1129" s="48"/>
      <c r="C1129" s="49"/>
      <c r="D1129" s="47"/>
      <c r="E1129" s="56"/>
      <c r="F1129" s="56"/>
      <c r="G1129" s="56"/>
      <c r="H1129" s="56"/>
      <c r="I1129" s="56"/>
      <c r="J1129" s="56"/>
      <c r="K1129" s="56"/>
      <c r="L1129" s="56"/>
      <c r="M1129" s="56"/>
      <c r="N1129" s="56"/>
      <c r="O1129" s="56"/>
      <c r="P1129" s="56"/>
    </row>
    <row r="1130" spans="1:16" ht="12.75" x14ac:dyDescent="0.2">
      <c r="A1130" s="47"/>
      <c r="B1130" s="48"/>
      <c r="C1130" s="49"/>
      <c r="D1130" s="47"/>
      <c r="E1130" s="56"/>
      <c r="F1130" s="56"/>
      <c r="G1130" s="56"/>
      <c r="H1130" s="56"/>
      <c r="I1130" s="56"/>
      <c r="J1130" s="56"/>
      <c r="K1130" s="56"/>
      <c r="L1130" s="56"/>
      <c r="M1130" s="56"/>
      <c r="N1130" s="56"/>
      <c r="O1130" s="56"/>
      <c r="P1130" s="56"/>
    </row>
    <row r="1131" spans="1:16" ht="12.75" x14ac:dyDescent="0.2">
      <c r="A1131" s="47"/>
      <c r="B1131" s="48"/>
      <c r="C1131" s="49"/>
      <c r="D1131" s="47"/>
      <c r="E1131" s="56"/>
      <c r="F1131" s="56"/>
      <c r="G1131" s="56"/>
      <c r="H1131" s="56"/>
      <c r="I1131" s="56"/>
      <c r="J1131" s="56"/>
      <c r="K1131" s="56"/>
      <c r="L1131" s="56"/>
      <c r="M1131" s="56"/>
      <c r="N1131" s="56"/>
      <c r="O1131" s="56"/>
      <c r="P1131" s="56"/>
    </row>
    <row r="1132" spans="1:16" ht="12.75" x14ac:dyDescent="0.2">
      <c r="A1132" s="47"/>
      <c r="B1132" s="48"/>
      <c r="C1132" s="49"/>
      <c r="D1132" s="47"/>
      <c r="E1132" s="56"/>
      <c r="F1132" s="56"/>
      <c r="G1132" s="56"/>
      <c r="H1132" s="56"/>
      <c r="I1132" s="56"/>
      <c r="J1132" s="56"/>
      <c r="K1132" s="56"/>
      <c r="L1132" s="56"/>
      <c r="M1132" s="56"/>
      <c r="N1132" s="56"/>
      <c r="O1132" s="56"/>
      <c r="P1132" s="56"/>
    </row>
    <row r="1133" spans="1:16" ht="12.75" x14ac:dyDescent="0.2">
      <c r="A1133" s="47"/>
      <c r="B1133" s="48"/>
      <c r="C1133" s="49"/>
      <c r="D1133" s="47"/>
      <c r="E1133" s="56"/>
      <c r="F1133" s="56"/>
      <c r="G1133" s="56"/>
      <c r="H1133" s="56"/>
      <c r="I1133" s="56"/>
      <c r="J1133" s="56"/>
      <c r="K1133" s="56"/>
      <c r="L1133" s="56"/>
      <c r="M1133" s="56"/>
      <c r="N1133" s="56"/>
      <c r="O1133" s="56"/>
      <c r="P1133" s="56"/>
    </row>
    <row r="1134" spans="1:16" ht="12.75" x14ac:dyDescent="0.2">
      <c r="A1134" s="47"/>
      <c r="B1134" s="48"/>
      <c r="C1134" s="49"/>
      <c r="D1134" s="47"/>
      <c r="E1134" s="56"/>
      <c r="F1134" s="56"/>
      <c r="G1134" s="56"/>
      <c r="H1134" s="56"/>
      <c r="I1134" s="56"/>
      <c r="J1134" s="56"/>
      <c r="K1134" s="56"/>
      <c r="L1134" s="56"/>
      <c r="M1134" s="56"/>
      <c r="N1134" s="56"/>
      <c r="O1134" s="56"/>
      <c r="P1134" s="56"/>
    </row>
    <row r="1135" spans="1:16" ht="12.75" x14ac:dyDescent="0.2">
      <c r="A1135" s="47"/>
      <c r="B1135" s="48"/>
      <c r="C1135" s="49"/>
      <c r="D1135" s="47"/>
      <c r="E1135" s="56"/>
      <c r="F1135" s="56"/>
      <c r="G1135" s="56"/>
      <c r="H1135" s="56"/>
      <c r="I1135" s="56"/>
      <c r="J1135" s="56"/>
      <c r="K1135" s="56"/>
      <c r="L1135" s="56"/>
      <c r="M1135" s="56"/>
      <c r="N1135" s="56"/>
      <c r="O1135" s="56"/>
      <c r="P1135" s="56"/>
    </row>
    <row r="1136" spans="1:16" ht="12.75" x14ac:dyDescent="0.2">
      <c r="A1136" s="47"/>
      <c r="B1136" s="48"/>
      <c r="C1136" s="49"/>
      <c r="D1136" s="47"/>
      <c r="E1136" s="56"/>
      <c r="F1136" s="56"/>
      <c r="G1136" s="56"/>
      <c r="H1136" s="56"/>
      <c r="I1136" s="56"/>
      <c r="J1136" s="56"/>
      <c r="K1136" s="56"/>
      <c r="L1136" s="56"/>
      <c r="M1136" s="56"/>
      <c r="N1136" s="56"/>
      <c r="O1136" s="56"/>
      <c r="P1136" s="56"/>
    </row>
    <row r="1137" spans="1:16" ht="12.75" x14ac:dyDescent="0.2">
      <c r="A1137" s="47"/>
      <c r="B1137" s="48"/>
      <c r="C1137" s="49"/>
      <c r="D1137" s="47"/>
      <c r="E1137" s="56"/>
      <c r="F1137" s="56"/>
      <c r="G1137" s="56"/>
      <c r="H1137" s="56"/>
      <c r="I1137" s="56"/>
      <c r="J1137" s="56"/>
      <c r="K1137" s="56"/>
      <c r="L1137" s="56"/>
      <c r="M1137" s="56"/>
      <c r="N1137" s="56"/>
      <c r="O1137" s="56"/>
      <c r="P1137" s="56"/>
    </row>
    <row r="1138" spans="1:16" ht="12.75" x14ac:dyDescent="0.2">
      <c r="A1138" s="47"/>
      <c r="B1138" s="48"/>
      <c r="C1138" s="49"/>
      <c r="D1138" s="47"/>
      <c r="E1138" s="56"/>
      <c r="F1138" s="56"/>
      <c r="G1138" s="56"/>
      <c r="H1138" s="56"/>
      <c r="I1138" s="56"/>
      <c r="J1138" s="56"/>
      <c r="K1138" s="56"/>
      <c r="L1138" s="56"/>
      <c r="M1138" s="56"/>
      <c r="N1138" s="56"/>
      <c r="O1138" s="56"/>
      <c r="P1138" s="56"/>
    </row>
    <row r="1139" spans="1:16" ht="12.75" x14ac:dyDescent="0.2">
      <c r="A1139" s="47"/>
      <c r="B1139" s="48"/>
      <c r="C1139" s="49"/>
      <c r="D1139" s="47"/>
      <c r="E1139" s="56"/>
      <c r="F1139" s="56"/>
      <c r="G1139" s="56"/>
      <c r="H1139" s="56"/>
      <c r="I1139" s="56"/>
      <c r="J1139" s="56"/>
      <c r="K1139" s="56"/>
      <c r="L1139" s="56"/>
      <c r="M1139" s="56"/>
      <c r="N1139" s="56"/>
      <c r="O1139" s="56"/>
      <c r="P1139" s="56"/>
    </row>
    <row r="1140" spans="1:16" ht="12.75" x14ac:dyDescent="0.2">
      <c r="A1140" s="47"/>
      <c r="B1140" s="48"/>
      <c r="C1140" s="49"/>
      <c r="D1140" s="47"/>
      <c r="E1140" s="56"/>
      <c r="F1140" s="56"/>
      <c r="G1140" s="56"/>
      <c r="H1140" s="56"/>
      <c r="I1140" s="56"/>
      <c r="J1140" s="56"/>
      <c r="K1140" s="56"/>
      <c r="L1140" s="56"/>
      <c r="M1140" s="56"/>
      <c r="N1140" s="56"/>
      <c r="O1140" s="56"/>
      <c r="P1140" s="56"/>
    </row>
    <row r="1141" spans="1:16" ht="12.75" x14ac:dyDescent="0.2">
      <c r="A1141" s="47"/>
      <c r="B1141" s="48"/>
      <c r="C1141" s="49"/>
      <c r="D1141" s="47"/>
      <c r="E1141" s="56"/>
      <c r="F1141" s="56"/>
      <c r="G1141" s="56"/>
      <c r="H1141" s="56"/>
      <c r="I1141" s="56"/>
      <c r="J1141" s="56"/>
      <c r="K1141" s="56"/>
      <c r="L1141" s="56"/>
      <c r="M1141" s="56"/>
      <c r="N1141" s="56"/>
      <c r="O1141" s="56"/>
      <c r="P1141" s="56"/>
    </row>
    <row r="1142" spans="1:16" ht="12.75" x14ac:dyDescent="0.2">
      <c r="A1142" s="47"/>
      <c r="B1142" s="48"/>
      <c r="C1142" s="49"/>
      <c r="D1142" s="47"/>
      <c r="E1142" s="56"/>
      <c r="F1142" s="56"/>
      <c r="G1142" s="56"/>
      <c r="H1142" s="56"/>
      <c r="I1142" s="56"/>
      <c r="J1142" s="56"/>
      <c r="K1142" s="56"/>
      <c r="L1142" s="56"/>
      <c r="M1142" s="56"/>
      <c r="N1142" s="56"/>
      <c r="O1142" s="56"/>
      <c r="P1142" s="56"/>
    </row>
    <row r="1143" spans="1:16" ht="12.75" x14ac:dyDescent="0.2">
      <c r="A1143" s="47"/>
      <c r="B1143" s="48"/>
      <c r="C1143" s="49"/>
      <c r="D1143" s="47"/>
      <c r="E1143" s="56"/>
      <c r="F1143" s="56"/>
      <c r="G1143" s="56"/>
      <c r="H1143" s="56"/>
      <c r="I1143" s="56"/>
      <c r="J1143" s="56"/>
      <c r="K1143" s="56"/>
      <c r="L1143" s="56"/>
      <c r="M1143" s="56"/>
      <c r="N1143" s="56"/>
      <c r="O1143" s="56"/>
      <c r="P1143" s="56"/>
    </row>
    <row r="1144" spans="1:16" ht="12.75" x14ac:dyDescent="0.2">
      <c r="A1144" s="47"/>
      <c r="B1144" s="48"/>
      <c r="C1144" s="49"/>
      <c r="D1144" s="47"/>
      <c r="E1144" s="56"/>
      <c r="F1144" s="56"/>
      <c r="G1144" s="56"/>
      <c r="H1144" s="56"/>
      <c r="I1144" s="56"/>
      <c r="J1144" s="56"/>
      <c r="K1144" s="56"/>
      <c r="L1144" s="56"/>
      <c r="M1144" s="56"/>
      <c r="N1144" s="56"/>
      <c r="O1144" s="56"/>
      <c r="P1144" s="56"/>
    </row>
    <row r="1145" spans="1:16" ht="12.75" x14ac:dyDescent="0.2">
      <c r="A1145" s="47"/>
      <c r="B1145" s="48"/>
      <c r="C1145" s="49"/>
      <c r="D1145" s="47"/>
      <c r="E1145" s="56"/>
      <c r="F1145" s="56"/>
      <c r="G1145" s="56"/>
      <c r="H1145" s="56"/>
      <c r="I1145" s="56"/>
      <c r="J1145" s="56"/>
      <c r="K1145" s="56"/>
      <c r="L1145" s="56"/>
      <c r="M1145" s="56"/>
      <c r="N1145" s="56"/>
      <c r="O1145" s="56"/>
      <c r="P1145" s="56"/>
    </row>
    <row r="1146" spans="1:16" ht="12.75" x14ac:dyDescent="0.2">
      <c r="A1146" s="47"/>
      <c r="B1146" s="48"/>
      <c r="C1146" s="49"/>
      <c r="D1146" s="47"/>
      <c r="E1146" s="56"/>
      <c r="F1146" s="56"/>
      <c r="G1146" s="56"/>
      <c r="H1146" s="56"/>
      <c r="I1146" s="56"/>
      <c r="J1146" s="56"/>
      <c r="K1146" s="56"/>
      <c r="L1146" s="56"/>
      <c r="M1146" s="56"/>
      <c r="N1146" s="56"/>
      <c r="O1146" s="56"/>
      <c r="P1146" s="56"/>
    </row>
    <row r="1147" spans="1:16" ht="12.75" x14ac:dyDescent="0.2">
      <c r="A1147" s="47"/>
      <c r="B1147" s="48"/>
      <c r="C1147" s="49"/>
      <c r="D1147" s="47"/>
      <c r="E1147" s="56"/>
      <c r="F1147" s="56"/>
      <c r="G1147" s="56"/>
      <c r="H1147" s="56"/>
      <c r="I1147" s="56"/>
      <c r="J1147" s="56"/>
      <c r="K1147" s="56"/>
      <c r="L1147" s="56"/>
      <c r="M1147" s="56"/>
      <c r="N1147" s="56"/>
      <c r="O1147" s="56"/>
      <c r="P1147" s="56"/>
    </row>
    <row r="1148" spans="1:16" ht="12.75" x14ac:dyDescent="0.2">
      <c r="A1148" s="47"/>
      <c r="B1148" s="48"/>
      <c r="C1148" s="49"/>
      <c r="D1148" s="47"/>
      <c r="E1148" s="56"/>
      <c r="F1148" s="56"/>
      <c r="G1148" s="56"/>
      <c r="H1148" s="56"/>
      <c r="I1148" s="56"/>
      <c r="J1148" s="56"/>
      <c r="K1148" s="56"/>
      <c r="L1148" s="56"/>
      <c r="M1148" s="56"/>
      <c r="N1148" s="56"/>
      <c r="O1148" s="56"/>
      <c r="P1148" s="56"/>
    </row>
    <row r="1149" spans="1:16" ht="12.75" x14ac:dyDescent="0.2">
      <c r="A1149" s="47"/>
      <c r="B1149" s="48"/>
      <c r="C1149" s="49"/>
      <c r="D1149" s="47"/>
      <c r="E1149" s="56"/>
      <c r="F1149" s="56"/>
      <c r="G1149" s="56"/>
      <c r="H1149" s="56"/>
      <c r="I1149" s="56"/>
      <c r="J1149" s="56"/>
      <c r="K1149" s="56"/>
      <c r="L1149" s="56"/>
      <c r="M1149" s="56"/>
      <c r="N1149" s="56"/>
      <c r="O1149" s="56"/>
      <c r="P1149" s="56"/>
    </row>
    <row r="1150" spans="1:16" ht="12.75" x14ac:dyDescent="0.2">
      <c r="A1150" s="47"/>
      <c r="B1150" s="48"/>
      <c r="C1150" s="49"/>
      <c r="D1150" s="47"/>
      <c r="E1150" s="56"/>
      <c r="F1150" s="56"/>
      <c r="G1150" s="56"/>
      <c r="H1150" s="56"/>
      <c r="I1150" s="56"/>
      <c r="J1150" s="56"/>
      <c r="K1150" s="56"/>
      <c r="L1150" s="56"/>
      <c r="M1150" s="56"/>
      <c r="N1150" s="56"/>
      <c r="O1150" s="56"/>
      <c r="P1150" s="56"/>
    </row>
    <row r="1151" spans="1:16" ht="12.75" x14ac:dyDescent="0.2">
      <c r="A1151" s="47"/>
      <c r="B1151" s="48"/>
      <c r="C1151" s="49"/>
      <c r="D1151" s="47"/>
      <c r="E1151" s="56"/>
      <c r="F1151" s="56"/>
      <c r="G1151" s="56"/>
      <c r="H1151" s="56"/>
      <c r="I1151" s="56"/>
      <c r="J1151" s="56"/>
      <c r="K1151" s="56"/>
      <c r="L1151" s="56"/>
      <c r="M1151" s="56"/>
      <c r="N1151" s="56"/>
      <c r="O1151" s="56"/>
      <c r="P1151" s="56"/>
    </row>
    <row r="1152" spans="1:16" ht="12.75" x14ac:dyDescent="0.2">
      <c r="A1152" s="47"/>
      <c r="B1152" s="48"/>
      <c r="C1152" s="49"/>
      <c r="D1152" s="47"/>
      <c r="E1152" s="56"/>
      <c r="F1152" s="56"/>
      <c r="G1152" s="56"/>
      <c r="H1152" s="56"/>
      <c r="I1152" s="56"/>
      <c r="J1152" s="56"/>
      <c r="K1152" s="56"/>
      <c r="L1152" s="56"/>
      <c r="M1152" s="56"/>
      <c r="N1152" s="56"/>
      <c r="O1152" s="56"/>
      <c r="P1152" s="56"/>
    </row>
    <row r="1153" spans="1:16" ht="12.75" x14ac:dyDescent="0.2">
      <c r="A1153" s="47"/>
      <c r="B1153" s="48"/>
      <c r="C1153" s="49"/>
      <c r="D1153" s="47"/>
      <c r="E1153" s="56"/>
      <c r="F1153" s="56"/>
      <c r="G1153" s="56"/>
      <c r="H1153" s="56"/>
      <c r="I1153" s="56"/>
      <c r="J1153" s="56"/>
      <c r="K1153" s="56"/>
      <c r="L1153" s="56"/>
      <c r="M1153" s="56"/>
      <c r="N1153" s="56"/>
      <c r="O1153" s="56"/>
      <c r="P1153" s="56"/>
    </row>
    <row r="1154" spans="1:16" ht="12.75" x14ac:dyDescent="0.2">
      <c r="A1154" s="47"/>
      <c r="B1154" s="48"/>
      <c r="C1154" s="49"/>
      <c r="D1154" s="47"/>
      <c r="E1154" s="56"/>
      <c r="F1154" s="56"/>
      <c r="G1154" s="56"/>
      <c r="H1154" s="56"/>
      <c r="I1154" s="56"/>
      <c r="J1154" s="56"/>
      <c r="K1154" s="56"/>
      <c r="L1154" s="56"/>
      <c r="M1154" s="56"/>
      <c r="N1154" s="56"/>
      <c r="O1154" s="56"/>
      <c r="P1154" s="56"/>
    </row>
    <row r="1155" spans="1:16" ht="12.75" x14ac:dyDescent="0.2">
      <c r="A1155" s="47"/>
      <c r="B1155" s="48"/>
      <c r="C1155" s="49"/>
      <c r="D1155" s="47"/>
      <c r="E1155" s="56"/>
      <c r="F1155" s="56"/>
      <c r="G1155" s="56"/>
      <c r="H1155" s="56"/>
      <c r="I1155" s="56"/>
      <c r="J1155" s="56"/>
      <c r="K1155" s="56"/>
      <c r="L1155" s="56"/>
      <c r="M1155" s="56"/>
      <c r="N1155" s="56"/>
      <c r="O1155" s="56"/>
      <c r="P1155" s="56"/>
    </row>
    <row r="1156" spans="1:16" ht="12.75" x14ac:dyDescent="0.2">
      <c r="A1156" s="47"/>
      <c r="B1156" s="48"/>
      <c r="C1156" s="49"/>
      <c r="D1156" s="47"/>
      <c r="E1156" s="56"/>
      <c r="F1156" s="56"/>
      <c r="G1156" s="56"/>
      <c r="H1156" s="56"/>
      <c r="I1156" s="56"/>
      <c r="J1156" s="56"/>
      <c r="K1156" s="56"/>
      <c r="L1156" s="56"/>
      <c r="M1156" s="56"/>
      <c r="N1156" s="56"/>
      <c r="O1156" s="56"/>
      <c r="P1156" s="56"/>
    </row>
    <row r="1157" spans="1:16" ht="12.75" x14ac:dyDescent="0.2">
      <c r="A1157" s="47"/>
      <c r="B1157" s="48"/>
      <c r="C1157" s="49"/>
      <c r="D1157" s="47"/>
      <c r="E1157" s="56"/>
      <c r="F1157" s="56"/>
      <c r="G1157" s="56"/>
      <c r="H1157" s="56"/>
      <c r="I1157" s="56"/>
      <c r="J1157" s="56"/>
      <c r="K1157" s="56"/>
      <c r="L1157" s="56"/>
      <c r="M1157" s="56"/>
      <c r="N1157" s="56"/>
      <c r="O1157" s="56"/>
      <c r="P1157" s="56"/>
    </row>
    <row r="1158" spans="1:16" ht="12.75" x14ac:dyDescent="0.2">
      <c r="A1158" s="47"/>
      <c r="B1158" s="48"/>
      <c r="C1158" s="49"/>
      <c r="D1158" s="47"/>
      <c r="E1158" s="56"/>
      <c r="F1158" s="56"/>
      <c r="G1158" s="56"/>
      <c r="H1158" s="56"/>
      <c r="I1158" s="56"/>
      <c r="J1158" s="56"/>
      <c r="K1158" s="56"/>
      <c r="L1158" s="56"/>
      <c r="M1158" s="56"/>
      <c r="N1158" s="56"/>
      <c r="O1158" s="56"/>
      <c r="P1158" s="56"/>
    </row>
    <row r="1159" spans="1:16" ht="12.75" x14ac:dyDescent="0.2">
      <c r="A1159" s="47"/>
      <c r="B1159" s="48"/>
      <c r="C1159" s="49"/>
      <c r="D1159" s="47"/>
      <c r="E1159" s="56"/>
      <c r="F1159" s="56"/>
      <c r="G1159" s="56"/>
      <c r="H1159" s="56"/>
      <c r="I1159" s="56"/>
      <c r="J1159" s="56"/>
      <c r="K1159" s="56"/>
      <c r="L1159" s="56"/>
      <c r="M1159" s="56"/>
      <c r="N1159" s="56"/>
      <c r="O1159" s="56"/>
      <c r="P1159" s="56"/>
    </row>
    <row r="1160" spans="1:16" ht="12.75" x14ac:dyDescent="0.2">
      <c r="A1160" s="47"/>
      <c r="B1160" s="48"/>
      <c r="C1160" s="49"/>
      <c r="D1160" s="47"/>
      <c r="E1160" s="56"/>
      <c r="F1160" s="56"/>
      <c r="G1160" s="56"/>
      <c r="H1160" s="56"/>
      <c r="I1160" s="56"/>
      <c r="J1160" s="56"/>
      <c r="K1160" s="56"/>
      <c r="L1160" s="56"/>
      <c r="M1160" s="56"/>
      <c r="N1160" s="56"/>
      <c r="O1160" s="56"/>
      <c r="P1160" s="56"/>
    </row>
    <row r="1161" spans="1:16" ht="12.75" x14ac:dyDescent="0.2">
      <c r="A1161" s="47"/>
      <c r="B1161" s="48"/>
      <c r="C1161" s="49"/>
      <c r="D1161" s="47"/>
      <c r="E1161" s="56"/>
      <c r="F1161" s="56"/>
      <c r="G1161" s="56"/>
      <c r="H1161" s="56"/>
      <c r="I1161" s="56"/>
      <c r="J1161" s="56"/>
      <c r="K1161" s="56"/>
      <c r="L1161" s="56"/>
      <c r="M1161" s="56"/>
      <c r="N1161" s="56"/>
      <c r="O1161" s="56"/>
      <c r="P1161" s="56"/>
    </row>
    <row r="1162" spans="1:16" ht="12.75" x14ac:dyDescent="0.2">
      <c r="A1162" s="47"/>
      <c r="B1162" s="48"/>
      <c r="C1162" s="49"/>
      <c r="D1162" s="47"/>
      <c r="E1162" s="56"/>
      <c r="F1162" s="56"/>
      <c r="G1162" s="56"/>
      <c r="H1162" s="56"/>
      <c r="I1162" s="56"/>
      <c r="J1162" s="56"/>
      <c r="K1162" s="56"/>
      <c r="L1162" s="56"/>
      <c r="M1162" s="56"/>
      <c r="N1162" s="56"/>
      <c r="O1162" s="56"/>
      <c r="P1162" s="56"/>
    </row>
    <row r="1163" spans="1:16" ht="12.75" x14ac:dyDescent="0.2">
      <c r="A1163" s="47"/>
      <c r="B1163" s="48"/>
      <c r="C1163" s="49"/>
      <c r="D1163" s="47"/>
      <c r="E1163" s="56"/>
      <c r="F1163" s="56"/>
      <c r="G1163" s="56"/>
      <c r="H1163" s="56"/>
      <c r="I1163" s="56"/>
      <c r="J1163" s="56"/>
      <c r="K1163" s="56"/>
      <c r="L1163" s="56"/>
      <c r="M1163" s="56"/>
      <c r="N1163" s="56"/>
      <c r="O1163" s="56"/>
      <c r="P1163" s="56"/>
    </row>
    <row r="1164" spans="1:16" ht="12.75" x14ac:dyDescent="0.2">
      <c r="A1164" s="47"/>
      <c r="B1164" s="48"/>
      <c r="C1164" s="49"/>
      <c r="D1164" s="47"/>
      <c r="E1164" s="56"/>
      <c r="F1164" s="56"/>
      <c r="G1164" s="56"/>
      <c r="H1164" s="56"/>
      <c r="I1164" s="56"/>
      <c r="J1164" s="56"/>
      <c r="K1164" s="56"/>
      <c r="L1164" s="56"/>
      <c r="M1164" s="56"/>
      <c r="N1164" s="56"/>
      <c r="O1164" s="56"/>
      <c r="P1164" s="56"/>
    </row>
    <row r="1165" spans="1:16" ht="12.75" x14ac:dyDescent="0.2">
      <c r="A1165" s="47"/>
      <c r="B1165" s="48"/>
      <c r="C1165" s="49"/>
      <c r="D1165" s="47"/>
      <c r="E1165" s="56"/>
      <c r="F1165" s="56"/>
      <c r="G1165" s="56"/>
      <c r="H1165" s="56"/>
      <c r="I1165" s="56"/>
      <c r="J1165" s="56"/>
      <c r="K1165" s="56"/>
      <c r="L1165" s="56"/>
      <c r="M1165" s="56"/>
      <c r="N1165" s="56"/>
      <c r="O1165" s="56"/>
      <c r="P1165" s="56"/>
    </row>
    <row r="1166" spans="1:16" ht="12.75" x14ac:dyDescent="0.2">
      <c r="A1166" s="47"/>
      <c r="B1166" s="48"/>
      <c r="C1166" s="49"/>
      <c r="D1166" s="47"/>
      <c r="E1166" s="56"/>
      <c r="F1166" s="56"/>
      <c r="G1166" s="56"/>
      <c r="H1166" s="56"/>
      <c r="I1166" s="56"/>
      <c r="J1166" s="56"/>
      <c r="K1166" s="56"/>
      <c r="L1166" s="56"/>
      <c r="M1166" s="56"/>
      <c r="N1166" s="56"/>
      <c r="O1166" s="56"/>
      <c r="P1166" s="56"/>
    </row>
    <row r="1167" spans="1:16" ht="12.75" x14ac:dyDescent="0.2">
      <c r="A1167" s="47"/>
      <c r="B1167" s="48"/>
      <c r="C1167" s="49"/>
      <c r="D1167" s="47"/>
      <c r="E1167" s="56"/>
      <c r="F1167" s="56"/>
      <c r="G1167" s="56"/>
      <c r="H1167" s="56"/>
      <c r="I1167" s="56"/>
      <c r="J1167" s="56"/>
      <c r="K1167" s="56"/>
      <c r="L1167" s="56"/>
      <c r="M1167" s="56"/>
      <c r="N1167" s="56"/>
      <c r="O1167" s="56"/>
      <c r="P1167" s="56"/>
    </row>
    <row r="1168" spans="1:16" ht="12.75" x14ac:dyDescent="0.2">
      <c r="A1168" s="47"/>
      <c r="B1168" s="48"/>
      <c r="C1168" s="49"/>
      <c r="D1168" s="47"/>
      <c r="E1168" s="56"/>
      <c r="F1168" s="56"/>
      <c r="G1168" s="56"/>
      <c r="H1168" s="56"/>
      <c r="I1168" s="56"/>
      <c r="J1168" s="56"/>
      <c r="K1168" s="56"/>
      <c r="L1168" s="56"/>
      <c r="M1168" s="56"/>
      <c r="N1168" s="56"/>
      <c r="O1168" s="56"/>
      <c r="P1168" s="56"/>
    </row>
    <row r="1169" spans="1:16" ht="12.75" x14ac:dyDescent="0.2">
      <c r="A1169" s="47"/>
      <c r="B1169" s="48"/>
      <c r="C1169" s="49"/>
      <c r="D1169" s="47"/>
      <c r="E1169" s="56"/>
      <c r="F1169" s="56"/>
      <c r="G1169" s="56"/>
      <c r="H1169" s="56"/>
      <c r="I1169" s="56"/>
      <c r="J1169" s="56"/>
      <c r="K1169" s="56"/>
      <c r="L1169" s="56"/>
      <c r="M1169" s="56"/>
      <c r="N1169" s="56"/>
      <c r="O1169" s="56"/>
      <c r="P1169" s="56"/>
    </row>
    <row r="1170" spans="1:16" ht="12.75" x14ac:dyDescent="0.2">
      <c r="A1170" s="47"/>
      <c r="B1170" s="48"/>
      <c r="C1170" s="49"/>
      <c r="D1170" s="47"/>
      <c r="E1170" s="56"/>
      <c r="F1170" s="56"/>
      <c r="G1170" s="56"/>
      <c r="H1170" s="56"/>
      <c r="I1170" s="56"/>
      <c r="J1170" s="56"/>
      <c r="K1170" s="56"/>
      <c r="L1170" s="56"/>
      <c r="M1170" s="56"/>
      <c r="N1170" s="56"/>
      <c r="O1170" s="56"/>
      <c r="P1170" s="56"/>
    </row>
    <row r="1171" spans="1:16" ht="12.75" x14ac:dyDescent="0.2">
      <c r="A1171" s="47"/>
      <c r="B1171" s="48"/>
      <c r="C1171" s="49"/>
      <c r="D1171" s="47"/>
      <c r="E1171" s="56"/>
      <c r="F1171" s="56"/>
      <c r="G1171" s="56"/>
      <c r="H1171" s="56"/>
      <c r="I1171" s="56"/>
      <c r="J1171" s="56"/>
      <c r="K1171" s="56"/>
      <c r="L1171" s="56"/>
      <c r="M1171" s="56"/>
      <c r="N1171" s="56"/>
      <c r="O1171" s="56"/>
      <c r="P1171" s="56"/>
    </row>
    <row r="1172" spans="1:16" ht="12.75" x14ac:dyDescent="0.2">
      <c r="A1172" s="47"/>
      <c r="B1172" s="48"/>
      <c r="C1172" s="49"/>
      <c r="D1172" s="47"/>
      <c r="E1172" s="56"/>
      <c r="F1172" s="56"/>
      <c r="G1172" s="56"/>
      <c r="H1172" s="56"/>
      <c r="I1172" s="56"/>
      <c r="J1172" s="56"/>
      <c r="K1172" s="56"/>
      <c r="L1172" s="56"/>
      <c r="M1172" s="56"/>
      <c r="N1172" s="56"/>
      <c r="O1172" s="56"/>
      <c r="P1172" s="56"/>
    </row>
    <row r="1173" spans="1:16" ht="12.75" x14ac:dyDescent="0.2">
      <c r="A1173" s="47"/>
      <c r="B1173" s="48"/>
      <c r="C1173" s="49"/>
      <c r="D1173" s="47"/>
      <c r="E1173" s="56"/>
      <c r="F1173" s="56"/>
      <c r="G1173" s="56"/>
      <c r="H1173" s="56"/>
      <c r="I1173" s="56"/>
      <c r="J1173" s="56"/>
      <c r="K1173" s="56"/>
      <c r="L1173" s="56"/>
      <c r="M1173" s="56"/>
      <c r="N1173" s="56"/>
      <c r="O1173" s="56"/>
      <c r="P1173" s="56"/>
    </row>
    <row r="1174" spans="1:16" ht="12.75" x14ac:dyDescent="0.2">
      <c r="A1174" s="47"/>
      <c r="B1174" s="48"/>
      <c r="C1174" s="49"/>
      <c r="D1174" s="47"/>
      <c r="E1174" s="56"/>
      <c r="F1174" s="56"/>
      <c r="G1174" s="56"/>
      <c r="H1174" s="56"/>
      <c r="I1174" s="56"/>
      <c r="J1174" s="56"/>
      <c r="K1174" s="56"/>
      <c r="L1174" s="56"/>
      <c r="M1174" s="56"/>
      <c r="N1174" s="56"/>
      <c r="O1174" s="56"/>
      <c r="P1174" s="56"/>
    </row>
    <row r="1175" spans="1:16" ht="12.75" x14ac:dyDescent="0.2">
      <c r="A1175" s="47"/>
      <c r="B1175" s="48"/>
      <c r="C1175" s="49"/>
      <c r="D1175" s="47"/>
      <c r="E1175" s="56"/>
      <c r="F1175" s="56"/>
      <c r="G1175" s="56"/>
      <c r="H1175" s="56"/>
      <c r="I1175" s="56"/>
      <c r="J1175" s="56"/>
      <c r="K1175" s="56"/>
      <c r="L1175" s="56"/>
      <c r="M1175" s="56"/>
      <c r="N1175" s="56"/>
      <c r="O1175" s="56"/>
      <c r="P1175" s="56"/>
    </row>
    <row r="1176" spans="1:16" ht="12.75" x14ac:dyDescent="0.2">
      <c r="A1176" s="47"/>
      <c r="B1176" s="48"/>
      <c r="C1176" s="49"/>
      <c r="D1176" s="47"/>
      <c r="E1176" s="56"/>
      <c r="F1176" s="56"/>
      <c r="G1176" s="56"/>
      <c r="H1176" s="56"/>
      <c r="I1176" s="56"/>
      <c r="J1176" s="56"/>
      <c r="K1176" s="56"/>
      <c r="L1176" s="56"/>
      <c r="M1176" s="56"/>
      <c r="N1176" s="56"/>
      <c r="O1176" s="56"/>
      <c r="P1176" s="56"/>
    </row>
    <row r="1177" spans="1:16" ht="12.75" x14ac:dyDescent="0.2">
      <c r="A1177" s="47"/>
      <c r="B1177" s="48"/>
      <c r="C1177" s="49"/>
      <c r="D1177" s="47"/>
      <c r="E1177" s="56"/>
      <c r="F1177" s="56"/>
      <c r="G1177" s="56"/>
      <c r="H1177" s="56"/>
      <c r="I1177" s="56"/>
      <c r="J1177" s="56"/>
      <c r="K1177" s="56"/>
      <c r="L1177" s="56"/>
      <c r="M1177" s="56"/>
      <c r="N1177" s="56"/>
      <c r="O1177" s="56"/>
      <c r="P1177" s="56"/>
    </row>
    <row r="1178" spans="1:16" ht="12.75" x14ac:dyDescent="0.2">
      <c r="A1178" s="47"/>
      <c r="B1178" s="48"/>
      <c r="C1178" s="49"/>
      <c r="D1178" s="47"/>
      <c r="E1178" s="56"/>
      <c r="F1178" s="56"/>
      <c r="G1178" s="56"/>
      <c r="H1178" s="56"/>
      <c r="I1178" s="56"/>
      <c r="J1178" s="56"/>
      <c r="K1178" s="56"/>
      <c r="L1178" s="56"/>
      <c r="M1178" s="56"/>
      <c r="N1178" s="56"/>
      <c r="O1178" s="56"/>
      <c r="P1178" s="56"/>
    </row>
    <row r="1179" spans="1:16" ht="12.75" x14ac:dyDescent="0.2">
      <c r="A1179" s="47"/>
      <c r="B1179" s="48"/>
      <c r="C1179" s="49"/>
      <c r="D1179" s="47"/>
      <c r="E1179" s="56"/>
      <c r="F1179" s="56"/>
      <c r="G1179" s="56"/>
      <c r="H1179" s="56"/>
      <c r="I1179" s="56"/>
      <c r="J1179" s="56"/>
      <c r="K1179" s="56"/>
      <c r="L1179" s="56"/>
      <c r="M1179" s="56"/>
      <c r="N1179" s="56"/>
      <c r="O1179" s="56"/>
      <c r="P1179" s="56"/>
    </row>
    <row r="1180" spans="1:16" ht="12.75" x14ac:dyDescent="0.2">
      <c r="A1180" s="47"/>
      <c r="B1180" s="48"/>
      <c r="C1180" s="49"/>
      <c r="D1180" s="47"/>
      <c r="E1180" s="56"/>
      <c r="F1180" s="56"/>
      <c r="G1180" s="56"/>
      <c r="H1180" s="56"/>
      <c r="I1180" s="56"/>
      <c r="J1180" s="56"/>
      <c r="K1180" s="56"/>
      <c r="L1180" s="56"/>
      <c r="M1180" s="56"/>
      <c r="N1180" s="56"/>
      <c r="O1180" s="56"/>
      <c r="P1180" s="56"/>
    </row>
    <row r="1181" spans="1:16" ht="12.75" x14ac:dyDescent="0.2">
      <c r="A1181" s="47"/>
      <c r="B1181" s="48"/>
      <c r="C1181" s="49"/>
      <c r="D1181" s="47"/>
      <c r="E1181" s="56"/>
      <c r="F1181" s="56"/>
      <c r="G1181" s="56"/>
      <c r="H1181" s="56"/>
      <c r="I1181" s="56"/>
      <c r="J1181" s="56"/>
      <c r="K1181" s="56"/>
      <c r="L1181" s="56"/>
      <c r="M1181" s="56"/>
      <c r="N1181" s="56"/>
      <c r="O1181" s="56"/>
      <c r="P1181" s="56"/>
    </row>
    <row r="1182" spans="1:16" ht="12.75" x14ac:dyDescent="0.2">
      <c r="A1182" s="47"/>
      <c r="B1182" s="48"/>
      <c r="C1182" s="49"/>
      <c r="D1182" s="47"/>
      <c r="E1182" s="56"/>
      <c r="F1182" s="56"/>
      <c r="G1182" s="56"/>
      <c r="H1182" s="56"/>
      <c r="I1182" s="56"/>
      <c r="J1182" s="56"/>
      <c r="K1182" s="56"/>
      <c r="L1182" s="56"/>
      <c r="M1182" s="56"/>
      <c r="N1182" s="56"/>
      <c r="O1182" s="56"/>
      <c r="P1182" s="56"/>
    </row>
    <row r="1183" spans="1:16" ht="12.75" x14ac:dyDescent="0.2">
      <c r="A1183" s="47"/>
      <c r="B1183" s="48"/>
      <c r="C1183" s="49"/>
      <c r="D1183" s="47"/>
      <c r="E1183" s="56"/>
      <c r="F1183" s="56"/>
      <c r="G1183" s="56"/>
      <c r="H1183" s="56"/>
      <c r="I1183" s="56"/>
      <c r="J1183" s="56"/>
      <c r="K1183" s="56"/>
      <c r="L1183" s="56"/>
      <c r="M1183" s="56"/>
      <c r="N1183" s="56"/>
      <c r="O1183" s="56"/>
      <c r="P1183" s="56"/>
    </row>
    <row r="1184" spans="1:16" ht="12.75" x14ac:dyDescent="0.2">
      <c r="A1184" s="47"/>
      <c r="B1184" s="48"/>
      <c r="C1184" s="49"/>
      <c r="D1184" s="47"/>
      <c r="E1184" s="56"/>
      <c r="F1184" s="56"/>
      <c r="G1184" s="56"/>
      <c r="H1184" s="56"/>
      <c r="I1184" s="56"/>
      <c r="J1184" s="56"/>
      <c r="K1184" s="56"/>
      <c r="L1184" s="56"/>
      <c r="M1184" s="56"/>
      <c r="N1184" s="56"/>
      <c r="O1184" s="56"/>
      <c r="P1184" s="56"/>
    </row>
    <row r="1185" spans="1:16" ht="12.75" x14ac:dyDescent="0.2">
      <c r="A1185" s="47"/>
      <c r="B1185" s="48"/>
      <c r="C1185" s="49"/>
      <c r="D1185" s="47"/>
      <c r="E1185" s="56"/>
      <c r="F1185" s="56"/>
      <c r="G1185" s="56"/>
      <c r="H1185" s="56"/>
      <c r="I1185" s="56"/>
      <c r="J1185" s="56"/>
      <c r="K1185" s="56"/>
      <c r="L1185" s="56"/>
      <c r="M1185" s="56"/>
      <c r="N1185" s="56"/>
      <c r="O1185" s="56"/>
      <c r="P1185" s="56"/>
    </row>
    <row r="1186" spans="1:16" ht="12.75" x14ac:dyDescent="0.2">
      <c r="A1186" s="47"/>
      <c r="B1186" s="48"/>
      <c r="C1186" s="49"/>
      <c r="D1186" s="47"/>
      <c r="E1186" s="56"/>
      <c r="F1186" s="56"/>
      <c r="G1186" s="56"/>
      <c r="H1186" s="56"/>
      <c r="I1186" s="56"/>
      <c r="J1186" s="56"/>
      <c r="K1186" s="56"/>
      <c r="L1186" s="56"/>
      <c r="M1186" s="56"/>
      <c r="N1186" s="56"/>
      <c r="O1186" s="56"/>
      <c r="P1186" s="56"/>
    </row>
    <row r="1187" spans="1:16" ht="12.75" x14ac:dyDescent="0.2">
      <c r="A1187" s="47"/>
      <c r="B1187" s="48"/>
      <c r="C1187" s="49"/>
      <c r="D1187" s="47"/>
      <c r="E1187" s="56"/>
      <c r="F1187" s="56"/>
      <c r="G1187" s="56"/>
      <c r="H1187" s="56"/>
      <c r="I1187" s="56"/>
      <c r="J1187" s="56"/>
      <c r="K1187" s="56"/>
      <c r="L1187" s="56"/>
      <c r="M1187" s="56"/>
      <c r="N1187" s="56"/>
      <c r="O1187" s="56"/>
      <c r="P1187" s="56"/>
    </row>
    <row r="1188" spans="1:16" ht="12.75" x14ac:dyDescent="0.2">
      <c r="A1188" s="47"/>
      <c r="B1188" s="48"/>
      <c r="C1188" s="49"/>
      <c r="D1188" s="47"/>
      <c r="E1188" s="56"/>
      <c r="F1188" s="56"/>
      <c r="G1188" s="56"/>
      <c r="H1188" s="56"/>
      <c r="I1188" s="56"/>
      <c r="J1188" s="56"/>
      <c r="K1188" s="56"/>
      <c r="L1188" s="56"/>
      <c r="M1188" s="56"/>
      <c r="N1188" s="56"/>
      <c r="O1188" s="56"/>
      <c r="P1188" s="56"/>
    </row>
    <row r="1189" spans="1:16" ht="12.75" x14ac:dyDescent="0.2">
      <c r="A1189" s="47"/>
      <c r="B1189" s="48"/>
      <c r="C1189" s="49"/>
      <c r="D1189" s="47"/>
      <c r="E1189" s="56"/>
      <c r="F1189" s="56"/>
      <c r="G1189" s="56"/>
      <c r="H1189" s="56"/>
      <c r="I1189" s="56"/>
      <c r="J1189" s="56"/>
      <c r="K1189" s="56"/>
      <c r="L1189" s="56"/>
      <c r="M1189" s="56"/>
      <c r="N1189" s="56"/>
      <c r="O1189" s="56"/>
      <c r="P1189" s="56"/>
    </row>
    <row r="1190" spans="1:16" ht="12.75" x14ac:dyDescent="0.2">
      <c r="A1190" s="47"/>
      <c r="B1190" s="48"/>
      <c r="C1190" s="49"/>
      <c r="D1190" s="47"/>
      <c r="E1190" s="56"/>
      <c r="F1190" s="56"/>
      <c r="G1190" s="56"/>
      <c r="H1190" s="56"/>
      <c r="I1190" s="56"/>
      <c r="J1190" s="56"/>
      <c r="K1190" s="56"/>
      <c r="L1190" s="56"/>
      <c r="M1190" s="56"/>
      <c r="N1190" s="56"/>
      <c r="O1190" s="56"/>
      <c r="P1190" s="56"/>
    </row>
    <row r="1191" spans="1:16" ht="12.75" x14ac:dyDescent="0.2">
      <c r="A1191" s="47"/>
      <c r="B1191" s="48"/>
      <c r="C1191" s="49"/>
      <c r="D1191" s="47"/>
      <c r="E1191" s="56"/>
      <c r="F1191" s="56"/>
      <c r="G1191" s="56"/>
      <c r="H1191" s="56"/>
      <c r="I1191" s="56"/>
      <c r="J1191" s="56"/>
      <c r="K1191" s="56"/>
      <c r="L1191" s="56"/>
      <c r="M1191" s="56"/>
      <c r="N1191" s="56"/>
      <c r="O1191" s="56"/>
      <c r="P1191" s="56"/>
    </row>
    <row r="1192" spans="1:16" ht="12.75" x14ac:dyDescent="0.2">
      <c r="A1192" s="47"/>
      <c r="B1192" s="48"/>
      <c r="C1192" s="49"/>
      <c r="D1192" s="47"/>
      <c r="E1192" s="56"/>
      <c r="F1192" s="56"/>
      <c r="G1192" s="56"/>
      <c r="H1192" s="56"/>
      <c r="I1192" s="56"/>
      <c r="J1192" s="56"/>
      <c r="K1192" s="56"/>
      <c r="L1192" s="56"/>
      <c r="M1192" s="56"/>
      <c r="N1192" s="56"/>
      <c r="O1192" s="56"/>
      <c r="P1192" s="56"/>
    </row>
    <row r="1193" spans="1:16" ht="12.75" x14ac:dyDescent="0.2">
      <c r="A1193" s="47"/>
      <c r="B1193" s="48"/>
      <c r="C1193" s="49"/>
      <c r="D1193" s="47"/>
      <c r="E1193" s="56"/>
      <c r="F1193" s="56"/>
      <c r="G1193" s="56"/>
      <c r="H1193" s="56"/>
      <c r="I1193" s="56"/>
      <c r="J1193" s="56"/>
      <c r="K1193" s="56"/>
      <c r="L1193" s="56"/>
      <c r="M1193" s="56"/>
      <c r="N1193" s="56"/>
      <c r="O1193" s="56"/>
      <c r="P1193" s="56"/>
    </row>
    <row r="1194" spans="1:16" ht="12.75" x14ac:dyDescent="0.2">
      <c r="A1194" s="47"/>
      <c r="B1194" s="48"/>
      <c r="C1194" s="49"/>
      <c r="D1194" s="47"/>
      <c r="E1194" s="56"/>
      <c r="F1194" s="56"/>
      <c r="G1194" s="56"/>
      <c r="H1194" s="56"/>
      <c r="I1194" s="56"/>
      <c r="J1194" s="56"/>
      <c r="K1194" s="56"/>
      <c r="L1194" s="56"/>
      <c r="M1194" s="56"/>
      <c r="N1194" s="56"/>
      <c r="O1194" s="56"/>
      <c r="P1194" s="56"/>
    </row>
    <row r="1195" spans="1:16" ht="12.75" x14ac:dyDescent="0.2">
      <c r="A1195" s="47"/>
      <c r="B1195" s="48"/>
      <c r="C1195" s="49"/>
      <c r="D1195" s="47"/>
      <c r="E1195" s="56"/>
      <c r="F1195" s="56"/>
      <c r="G1195" s="56"/>
      <c r="H1195" s="56"/>
      <c r="I1195" s="56"/>
      <c r="J1195" s="56"/>
      <c r="K1195" s="56"/>
      <c r="L1195" s="56"/>
      <c r="M1195" s="56"/>
      <c r="N1195" s="56"/>
      <c r="O1195" s="56"/>
      <c r="P1195" s="56"/>
    </row>
    <row r="1196" spans="1:16" ht="12.75" x14ac:dyDescent="0.2">
      <c r="A1196" s="47"/>
      <c r="B1196" s="48"/>
      <c r="C1196" s="49"/>
      <c r="D1196" s="47"/>
      <c r="E1196" s="56"/>
      <c r="F1196" s="56"/>
      <c r="G1196" s="56"/>
      <c r="H1196" s="56"/>
      <c r="I1196" s="56"/>
      <c r="J1196" s="56"/>
      <c r="K1196" s="56"/>
      <c r="L1196" s="56"/>
      <c r="M1196" s="56"/>
      <c r="N1196" s="56"/>
      <c r="O1196" s="56"/>
      <c r="P1196" s="56"/>
    </row>
    <row r="1197" spans="1:16" ht="12.75" x14ac:dyDescent="0.2">
      <c r="A1197" s="47"/>
      <c r="B1197" s="48"/>
      <c r="C1197" s="49"/>
      <c r="D1197" s="47"/>
      <c r="E1197" s="56"/>
      <c r="F1197" s="56"/>
      <c r="G1197" s="56"/>
      <c r="H1197" s="56"/>
      <c r="I1197" s="56"/>
      <c r="J1197" s="56"/>
      <c r="K1197" s="56"/>
      <c r="L1197" s="56"/>
      <c r="M1197" s="56"/>
      <c r="N1197" s="56"/>
      <c r="O1197" s="56"/>
      <c r="P1197" s="56"/>
    </row>
    <row r="1198" spans="1:16" ht="12.75" x14ac:dyDescent="0.2">
      <c r="A1198" s="47"/>
      <c r="B1198" s="48"/>
      <c r="C1198" s="49"/>
      <c r="D1198" s="47"/>
      <c r="E1198" s="56"/>
      <c r="F1198" s="56"/>
      <c r="G1198" s="56"/>
      <c r="H1198" s="56"/>
      <c r="I1198" s="56"/>
      <c r="J1198" s="56"/>
      <c r="K1198" s="56"/>
      <c r="L1198" s="56"/>
      <c r="M1198" s="56"/>
      <c r="N1198" s="56"/>
      <c r="O1198" s="56"/>
      <c r="P1198" s="56"/>
    </row>
    <row r="1199" spans="1:16" ht="12.75" x14ac:dyDescent="0.2">
      <c r="A1199" s="47"/>
      <c r="B1199" s="48"/>
      <c r="C1199" s="49"/>
      <c r="D1199" s="47"/>
      <c r="E1199" s="56"/>
      <c r="F1199" s="56"/>
      <c r="G1199" s="56"/>
      <c r="H1199" s="56"/>
      <c r="I1199" s="56"/>
      <c r="J1199" s="56"/>
      <c r="K1199" s="56"/>
      <c r="L1199" s="56"/>
      <c r="M1199" s="56"/>
      <c r="N1199" s="56"/>
      <c r="O1199" s="56"/>
      <c r="P1199" s="56"/>
    </row>
    <row r="1200" spans="1:16" ht="12.75" x14ac:dyDescent="0.2">
      <c r="A1200" s="47"/>
      <c r="B1200" s="48"/>
      <c r="C1200" s="49"/>
      <c r="D1200" s="47"/>
      <c r="E1200" s="56"/>
      <c r="F1200" s="56"/>
      <c r="G1200" s="56"/>
      <c r="H1200" s="56"/>
      <c r="I1200" s="56"/>
      <c r="J1200" s="56"/>
      <c r="K1200" s="56"/>
      <c r="L1200" s="56"/>
      <c r="M1200" s="56"/>
      <c r="N1200" s="56"/>
      <c r="O1200" s="56"/>
      <c r="P1200" s="56"/>
    </row>
    <row r="1201" spans="1:16" ht="12.75" x14ac:dyDescent="0.2">
      <c r="A1201" s="47"/>
      <c r="B1201" s="48"/>
      <c r="C1201" s="49"/>
      <c r="D1201" s="47"/>
      <c r="E1201" s="56"/>
      <c r="F1201" s="56"/>
      <c r="G1201" s="56"/>
      <c r="H1201" s="56"/>
      <c r="I1201" s="56"/>
      <c r="J1201" s="56"/>
      <c r="K1201" s="56"/>
      <c r="L1201" s="56"/>
      <c r="M1201" s="56"/>
      <c r="N1201" s="56"/>
      <c r="O1201" s="56"/>
      <c r="P1201" s="56"/>
    </row>
    <row r="1202" spans="1:16" ht="12.75" x14ac:dyDescent="0.2">
      <c r="A1202" s="47"/>
      <c r="B1202" s="48"/>
      <c r="C1202" s="49"/>
      <c r="D1202" s="47"/>
      <c r="E1202" s="56"/>
      <c r="F1202" s="56"/>
      <c r="G1202" s="56"/>
      <c r="H1202" s="56"/>
      <c r="I1202" s="56"/>
      <c r="J1202" s="56"/>
      <c r="K1202" s="56"/>
      <c r="L1202" s="56"/>
      <c r="M1202" s="56"/>
      <c r="N1202" s="56"/>
      <c r="O1202" s="56"/>
      <c r="P1202" s="56"/>
    </row>
    <row r="1203" spans="1:16" ht="12.75" x14ac:dyDescent="0.2">
      <c r="A1203" s="47"/>
      <c r="B1203" s="48"/>
      <c r="C1203" s="49"/>
      <c r="D1203" s="47"/>
      <c r="E1203" s="56"/>
      <c r="F1203" s="56"/>
      <c r="G1203" s="56"/>
      <c r="H1203" s="56"/>
      <c r="I1203" s="56"/>
      <c r="J1203" s="56"/>
      <c r="K1203" s="56"/>
      <c r="L1203" s="56"/>
      <c r="M1203" s="56"/>
      <c r="N1203" s="56"/>
      <c r="O1203" s="56"/>
      <c r="P1203" s="56"/>
    </row>
    <row r="1204" spans="1:16" ht="12.75" x14ac:dyDescent="0.2">
      <c r="A1204" s="47"/>
      <c r="B1204" s="48"/>
      <c r="C1204" s="49"/>
      <c r="D1204" s="47"/>
      <c r="E1204" s="56"/>
      <c r="F1204" s="56"/>
      <c r="G1204" s="56"/>
      <c r="H1204" s="56"/>
      <c r="I1204" s="56"/>
      <c r="J1204" s="56"/>
      <c r="K1204" s="56"/>
      <c r="L1204" s="56"/>
      <c r="M1204" s="56"/>
      <c r="N1204" s="56"/>
      <c r="O1204" s="56"/>
      <c r="P1204" s="56"/>
    </row>
    <row r="1205" spans="1:16" ht="12.75" x14ac:dyDescent="0.2">
      <c r="A1205" s="47"/>
      <c r="B1205" s="48"/>
      <c r="C1205" s="49"/>
      <c r="D1205" s="47"/>
      <c r="E1205" s="56"/>
      <c r="F1205" s="56"/>
      <c r="G1205" s="56"/>
      <c r="H1205" s="56"/>
      <c r="I1205" s="56"/>
      <c r="J1205" s="56"/>
      <c r="K1205" s="56"/>
      <c r="L1205" s="56"/>
      <c r="M1205" s="56"/>
      <c r="N1205" s="56"/>
      <c r="O1205" s="56"/>
      <c r="P1205" s="56"/>
    </row>
    <row r="1206" spans="1:16" ht="12.75" x14ac:dyDescent="0.2">
      <c r="A1206" s="47"/>
      <c r="B1206" s="48"/>
      <c r="C1206" s="49"/>
      <c r="D1206" s="47"/>
      <c r="E1206" s="56"/>
      <c r="F1206" s="56"/>
      <c r="G1206" s="56"/>
      <c r="H1206" s="56"/>
      <c r="I1206" s="56"/>
      <c r="J1206" s="56"/>
      <c r="K1206" s="56"/>
      <c r="L1206" s="56"/>
      <c r="M1206" s="56"/>
      <c r="N1206" s="56"/>
      <c r="O1206" s="56"/>
      <c r="P1206" s="56"/>
    </row>
    <row r="1207" spans="1:16" ht="12.75" x14ac:dyDescent="0.2">
      <c r="A1207" s="47"/>
      <c r="B1207" s="48"/>
      <c r="C1207" s="49"/>
      <c r="D1207" s="47"/>
      <c r="E1207" s="56"/>
      <c r="F1207" s="56"/>
      <c r="G1207" s="56"/>
      <c r="H1207" s="56"/>
      <c r="I1207" s="56"/>
      <c r="J1207" s="56"/>
      <c r="K1207" s="56"/>
      <c r="L1207" s="56"/>
      <c r="M1207" s="56"/>
      <c r="N1207" s="56"/>
      <c r="O1207" s="56"/>
      <c r="P1207" s="56"/>
    </row>
    <row r="1208" spans="1:16" ht="12.75" x14ac:dyDescent="0.2">
      <c r="A1208" s="47"/>
      <c r="B1208" s="48"/>
      <c r="C1208" s="49"/>
      <c r="D1208" s="47"/>
      <c r="E1208" s="56"/>
      <c r="F1208" s="56"/>
      <c r="G1208" s="56"/>
      <c r="H1208" s="56"/>
      <c r="I1208" s="56"/>
      <c r="J1208" s="56"/>
      <c r="K1208" s="56"/>
      <c r="L1208" s="56"/>
      <c r="M1208" s="56"/>
      <c r="N1208" s="56"/>
      <c r="O1208" s="56"/>
      <c r="P1208" s="56"/>
    </row>
    <row r="1209" spans="1:16" ht="12.75" x14ac:dyDescent="0.2">
      <c r="A1209" s="47"/>
      <c r="B1209" s="48"/>
      <c r="C1209" s="49"/>
      <c r="D1209" s="47"/>
      <c r="E1209" s="56"/>
      <c r="F1209" s="56"/>
      <c r="G1209" s="56"/>
      <c r="H1209" s="56"/>
      <c r="I1209" s="56"/>
      <c r="J1209" s="56"/>
      <c r="K1209" s="56"/>
      <c r="L1209" s="56"/>
      <c r="M1209" s="56"/>
      <c r="N1209" s="56"/>
      <c r="O1209" s="56"/>
      <c r="P1209" s="56"/>
    </row>
    <row r="1210" spans="1:16" ht="12.75" x14ac:dyDescent="0.2">
      <c r="A1210" s="47"/>
      <c r="B1210" s="48"/>
      <c r="C1210" s="49"/>
      <c r="D1210" s="47"/>
      <c r="E1210" s="56"/>
      <c r="F1210" s="56"/>
      <c r="G1210" s="56"/>
      <c r="H1210" s="56"/>
      <c r="I1210" s="56"/>
      <c r="J1210" s="56"/>
      <c r="K1210" s="56"/>
      <c r="L1210" s="56"/>
      <c r="M1210" s="56"/>
      <c r="N1210" s="56"/>
      <c r="O1210" s="56"/>
      <c r="P1210" s="56"/>
    </row>
    <row r="1211" spans="1:16" ht="12.75" x14ac:dyDescent="0.2">
      <c r="A1211" s="47"/>
      <c r="B1211" s="48"/>
      <c r="C1211" s="49"/>
      <c r="D1211" s="47"/>
      <c r="E1211" s="56"/>
      <c r="F1211" s="56"/>
      <c r="G1211" s="56"/>
      <c r="H1211" s="56"/>
      <c r="I1211" s="56"/>
      <c r="J1211" s="56"/>
      <c r="K1211" s="56"/>
      <c r="L1211" s="56"/>
      <c r="M1211" s="56"/>
      <c r="N1211" s="56"/>
      <c r="O1211" s="56"/>
      <c r="P1211" s="56"/>
    </row>
    <row r="1212" spans="1:16" ht="12.75" x14ac:dyDescent="0.2">
      <c r="A1212" s="47"/>
      <c r="B1212" s="48"/>
      <c r="C1212" s="49"/>
      <c r="D1212" s="47"/>
      <c r="E1212" s="56"/>
      <c r="F1212" s="56"/>
      <c r="G1212" s="56"/>
      <c r="H1212" s="56"/>
      <c r="I1212" s="56"/>
      <c r="J1212" s="56"/>
      <c r="K1212" s="56"/>
      <c r="L1212" s="56"/>
      <c r="M1212" s="56"/>
      <c r="N1212" s="56"/>
      <c r="O1212" s="56"/>
      <c r="P1212" s="56"/>
    </row>
    <row r="1213" spans="1:16" ht="12.75" x14ac:dyDescent="0.2">
      <c r="A1213" s="47"/>
      <c r="B1213" s="48"/>
      <c r="C1213" s="49"/>
      <c r="D1213" s="47"/>
      <c r="E1213" s="56"/>
      <c r="F1213" s="56"/>
      <c r="G1213" s="56"/>
      <c r="H1213" s="56"/>
      <c r="I1213" s="56"/>
      <c r="J1213" s="56"/>
      <c r="K1213" s="56"/>
      <c r="L1213" s="56"/>
      <c r="M1213" s="56"/>
      <c r="N1213" s="56"/>
      <c r="O1213" s="56"/>
      <c r="P1213" s="56"/>
    </row>
    <row r="1214" spans="1:16" ht="12.75" x14ac:dyDescent="0.2">
      <c r="A1214" s="47"/>
      <c r="B1214" s="48"/>
      <c r="C1214" s="49"/>
      <c r="D1214" s="47"/>
      <c r="E1214" s="56"/>
      <c r="F1214" s="56"/>
      <c r="G1214" s="56"/>
      <c r="H1214" s="56"/>
      <c r="I1214" s="56"/>
      <c r="J1214" s="56"/>
      <c r="K1214" s="56"/>
      <c r="L1214" s="56"/>
      <c r="M1214" s="56"/>
      <c r="N1214" s="56"/>
      <c r="O1214" s="56"/>
      <c r="P1214" s="56"/>
    </row>
    <row r="1215" spans="1:16" ht="12.75" x14ac:dyDescent="0.2">
      <c r="A1215" s="47"/>
      <c r="B1215" s="48"/>
      <c r="C1215" s="49"/>
      <c r="D1215" s="47"/>
      <c r="E1215" s="56"/>
      <c r="F1215" s="56"/>
      <c r="G1215" s="56"/>
      <c r="H1215" s="56"/>
      <c r="I1215" s="56"/>
      <c r="J1215" s="56"/>
      <c r="K1215" s="56"/>
      <c r="L1215" s="56"/>
      <c r="M1215" s="56"/>
      <c r="N1215" s="56"/>
      <c r="O1215" s="56"/>
      <c r="P1215" s="56"/>
    </row>
    <row r="1216" spans="1:16" ht="12.75" x14ac:dyDescent="0.2">
      <c r="A1216" s="47"/>
      <c r="B1216" s="48"/>
      <c r="C1216" s="49"/>
      <c r="D1216" s="47"/>
      <c r="E1216" s="56"/>
      <c r="F1216" s="56"/>
      <c r="G1216" s="56"/>
      <c r="H1216" s="56"/>
      <c r="I1216" s="56"/>
      <c r="J1216" s="56"/>
      <c r="K1216" s="56"/>
      <c r="L1216" s="56"/>
      <c r="M1216" s="56"/>
      <c r="N1216" s="56"/>
      <c r="O1216" s="56"/>
      <c r="P1216" s="56"/>
    </row>
    <row r="1217" spans="1:16" ht="12.75" x14ac:dyDescent="0.2">
      <c r="A1217" s="47"/>
      <c r="B1217" s="48"/>
      <c r="C1217" s="49"/>
      <c r="D1217" s="47"/>
      <c r="E1217" s="56"/>
      <c r="F1217" s="56"/>
      <c r="G1217" s="56"/>
      <c r="H1217" s="56"/>
      <c r="I1217" s="56"/>
      <c r="J1217" s="56"/>
      <c r="K1217" s="56"/>
      <c r="L1217" s="56"/>
      <c r="M1217" s="56"/>
      <c r="N1217" s="56"/>
      <c r="O1217" s="56"/>
      <c r="P1217" s="56"/>
    </row>
    <row r="1218" spans="1:16" ht="12.75" x14ac:dyDescent="0.2">
      <c r="A1218" s="47"/>
      <c r="B1218" s="48"/>
      <c r="C1218" s="49"/>
      <c r="D1218" s="47"/>
      <c r="E1218" s="56"/>
      <c r="F1218" s="56"/>
      <c r="G1218" s="56"/>
      <c r="H1218" s="56"/>
      <c r="I1218" s="56"/>
      <c r="J1218" s="56"/>
      <c r="K1218" s="56"/>
      <c r="L1218" s="56"/>
      <c r="M1218" s="56"/>
      <c r="N1218" s="56"/>
      <c r="O1218" s="56"/>
      <c r="P1218" s="56"/>
    </row>
    <row r="1219" spans="1:16" ht="12.75" x14ac:dyDescent="0.2">
      <c r="A1219" s="47"/>
      <c r="B1219" s="48"/>
      <c r="C1219" s="49"/>
      <c r="D1219" s="47"/>
      <c r="E1219" s="56"/>
      <c r="F1219" s="56"/>
      <c r="G1219" s="56"/>
      <c r="H1219" s="56"/>
      <c r="I1219" s="56"/>
      <c r="J1219" s="56"/>
      <c r="K1219" s="56"/>
      <c r="L1219" s="56"/>
      <c r="M1219" s="56"/>
      <c r="N1219" s="56"/>
      <c r="O1219" s="56"/>
      <c r="P1219" s="56"/>
    </row>
    <row r="1220" spans="1:16" ht="12.75" x14ac:dyDescent="0.2">
      <c r="A1220" s="47"/>
      <c r="B1220" s="48"/>
      <c r="C1220" s="49"/>
      <c r="D1220" s="47"/>
      <c r="E1220" s="56"/>
      <c r="F1220" s="56"/>
      <c r="G1220" s="56"/>
      <c r="H1220" s="56"/>
      <c r="I1220" s="56"/>
      <c r="J1220" s="56"/>
      <c r="K1220" s="56"/>
      <c r="L1220" s="56"/>
      <c r="M1220" s="56"/>
      <c r="N1220" s="56"/>
      <c r="O1220" s="56"/>
      <c r="P1220" s="56"/>
    </row>
    <row r="1221" spans="1:16" ht="12.75" x14ac:dyDescent="0.2">
      <c r="A1221" s="47"/>
      <c r="B1221" s="48"/>
      <c r="C1221" s="49"/>
      <c r="D1221" s="47"/>
      <c r="E1221" s="56"/>
      <c r="F1221" s="56"/>
      <c r="G1221" s="56"/>
      <c r="H1221" s="56"/>
      <c r="I1221" s="56"/>
      <c r="J1221" s="56"/>
      <c r="K1221" s="56"/>
      <c r="L1221" s="56"/>
      <c r="M1221" s="56"/>
      <c r="N1221" s="56"/>
      <c r="O1221" s="56"/>
      <c r="P1221" s="56"/>
    </row>
    <row r="1222" spans="1:16" ht="12.75" x14ac:dyDescent="0.2">
      <c r="A1222" s="47"/>
      <c r="B1222" s="48"/>
      <c r="C1222" s="49"/>
      <c r="D1222" s="47"/>
      <c r="E1222" s="56"/>
      <c r="F1222" s="56"/>
      <c r="G1222" s="56"/>
      <c r="H1222" s="56"/>
      <c r="I1222" s="56"/>
      <c r="J1222" s="56"/>
      <c r="K1222" s="56"/>
      <c r="L1222" s="56"/>
      <c r="M1222" s="56"/>
      <c r="N1222" s="56"/>
      <c r="O1222" s="56"/>
      <c r="P1222" s="56"/>
    </row>
    <row r="1223" spans="1:16" ht="12.75" x14ac:dyDescent="0.2">
      <c r="A1223" s="47"/>
      <c r="B1223" s="48"/>
      <c r="C1223" s="49"/>
      <c r="D1223" s="47"/>
      <c r="E1223" s="56"/>
      <c r="F1223" s="56"/>
      <c r="G1223" s="56"/>
      <c r="H1223" s="56"/>
      <c r="I1223" s="56"/>
      <c r="J1223" s="56"/>
      <c r="K1223" s="56"/>
      <c r="L1223" s="56"/>
      <c r="M1223" s="56"/>
      <c r="N1223" s="56"/>
      <c r="O1223" s="56"/>
      <c r="P1223" s="56"/>
    </row>
    <row r="1224" spans="1:16" ht="12.75" x14ac:dyDescent="0.2">
      <c r="A1224" s="47"/>
      <c r="B1224" s="48"/>
      <c r="C1224" s="49"/>
      <c r="D1224" s="47"/>
      <c r="E1224" s="56"/>
      <c r="F1224" s="56"/>
      <c r="G1224" s="56"/>
      <c r="H1224" s="56"/>
      <c r="I1224" s="56"/>
      <c r="J1224" s="56"/>
      <c r="K1224" s="56"/>
      <c r="L1224" s="56"/>
      <c r="M1224" s="56"/>
      <c r="N1224" s="56"/>
      <c r="O1224" s="56"/>
      <c r="P1224" s="56"/>
    </row>
    <row r="1225" spans="1:16" ht="12.75" x14ac:dyDescent="0.2">
      <c r="A1225" s="47"/>
      <c r="B1225" s="48"/>
      <c r="C1225" s="49"/>
      <c r="D1225" s="47"/>
      <c r="E1225" s="56"/>
      <c r="F1225" s="56"/>
      <c r="G1225" s="56"/>
      <c r="H1225" s="56"/>
      <c r="I1225" s="56"/>
      <c r="J1225" s="56"/>
      <c r="K1225" s="56"/>
      <c r="L1225" s="56"/>
      <c r="M1225" s="56"/>
      <c r="N1225" s="56"/>
      <c r="O1225" s="56"/>
      <c r="P1225" s="56"/>
    </row>
    <row r="1226" spans="1:16" ht="12.75" x14ac:dyDescent="0.2">
      <c r="A1226" s="47"/>
      <c r="B1226" s="48"/>
      <c r="C1226" s="49"/>
      <c r="D1226" s="47"/>
      <c r="E1226" s="56"/>
      <c r="F1226" s="56"/>
      <c r="G1226" s="56"/>
      <c r="H1226" s="56"/>
      <c r="I1226" s="56"/>
      <c r="J1226" s="56"/>
      <c r="K1226" s="56"/>
      <c r="L1226" s="56"/>
      <c r="M1226" s="56"/>
      <c r="N1226" s="56"/>
      <c r="O1226" s="56"/>
      <c r="P1226" s="56"/>
    </row>
    <row r="1227" spans="1:16" ht="12.75" x14ac:dyDescent="0.2">
      <c r="A1227" s="47"/>
      <c r="B1227" s="48"/>
      <c r="C1227" s="49"/>
      <c r="D1227" s="47"/>
      <c r="E1227" s="56"/>
      <c r="F1227" s="56"/>
      <c r="G1227" s="56"/>
      <c r="H1227" s="56"/>
      <c r="I1227" s="56"/>
      <c r="J1227" s="56"/>
      <c r="K1227" s="56"/>
      <c r="L1227" s="56"/>
      <c r="M1227" s="56"/>
      <c r="N1227" s="56"/>
      <c r="O1227" s="56"/>
      <c r="P1227" s="56"/>
    </row>
    <row r="1228" spans="1:16" ht="12.75" x14ac:dyDescent="0.2">
      <c r="A1228" s="47"/>
      <c r="B1228" s="48"/>
      <c r="C1228" s="49"/>
      <c r="D1228" s="47"/>
      <c r="E1228" s="56"/>
      <c r="F1228" s="56"/>
      <c r="G1228" s="56"/>
      <c r="H1228" s="56"/>
      <c r="I1228" s="56"/>
      <c r="J1228" s="56"/>
      <c r="K1228" s="56"/>
      <c r="L1228" s="56"/>
      <c r="M1228" s="56"/>
      <c r="N1228" s="56"/>
      <c r="O1228" s="56"/>
      <c r="P1228" s="56"/>
    </row>
    <row r="1229" spans="1:16" ht="12.75" x14ac:dyDescent="0.2">
      <c r="A1229" s="47"/>
      <c r="B1229" s="48"/>
      <c r="C1229" s="49"/>
      <c r="D1229" s="47"/>
      <c r="E1229" s="56"/>
      <c r="F1229" s="56"/>
      <c r="G1229" s="56"/>
      <c r="H1229" s="56"/>
      <c r="I1229" s="56"/>
      <c r="J1229" s="56"/>
      <c r="K1229" s="56"/>
      <c r="L1229" s="56"/>
      <c r="M1229" s="56"/>
      <c r="N1229" s="56"/>
      <c r="O1229" s="56"/>
      <c r="P1229" s="56"/>
    </row>
    <row r="1230" spans="1:16" ht="12.75" x14ac:dyDescent="0.2">
      <c r="A1230" s="47"/>
      <c r="B1230" s="48"/>
      <c r="C1230" s="49"/>
      <c r="D1230" s="47"/>
      <c r="E1230" s="56"/>
      <c r="F1230" s="56"/>
      <c r="G1230" s="56"/>
      <c r="H1230" s="56"/>
      <c r="I1230" s="56"/>
      <c r="J1230" s="56"/>
      <c r="K1230" s="56"/>
      <c r="L1230" s="56"/>
      <c r="M1230" s="56"/>
      <c r="N1230" s="56"/>
      <c r="O1230" s="56"/>
      <c r="P1230" s="56"/>
    </row>
    <row r="1231" spans="1:16" ht="12.75" x14ac:dyDescent="0.2">
      <c r="A1231" s="47"/>
      <c r="B1231" s="48"/>
      <c r="C1231" s="49"/>
      <c r="D1231" s="47"/>
      <c r="E1231" s="56"/>
      <c r="F1231" s="56"/>
      <c r="G1231" s="56"/>
      <c r="H1231" s="56"/>
      <c r="I1231" s="56"/>
      <c r="J1231" s="56"/>
      <c r="K1231" s="56"/>
      <c r="L1231" s="56"/>
      <c r="M1231" s="56"/>
      <c r="N1231" s="56"/>
      <c r="O1231" s="56"/>
      <c r="P1231" s="56"/>
    </row>
    <row r="1232" spans="1:16" ht="12.75" x14ac:dyDescent="0.2">
      <c r="A1232" s="47"/>
      <c r="B1232" s="48"/>
      <c r="C1232" s="49"/>
      <c r="D1232" s="47"/>
      <c r="E1232" s="56"/>
      <c r="F1232" s="56"/>
      <c r="G1232" s="56"/>
      <c r="H1232" s="56"/>
      <c r="I1232" s="56"/>
      <c r="J1232" s="56"/>
      <c r="K1232" s="56"/>
      <c r="L1232" s="56"/>
      <c r="M1232" s="56"/>
      <c r="N1232" s="56"/>
      <c r="O1232" s="56"/>
      <c r="P1232" s="56"/>
    </row>
    <row r="1233" spans="1:16" ht="12.75" x14ac:dyDescent="0.2">
      <c r="A1233" s="47"/>
      <c r="B1233" s="48"/>
      <c r="C1233" s="49"/>
      <c r="D1233" s="47"/>
      <c r="E1233" s="56"/>
      <c r="F1233" s="56"/>
      <c r="G1233" s="56"/>
      <c r="H1233" s="56"/>
      <c r="I1233" s="56"/>
      <c r="J1233" s="56"/>
      <c r="K1233" s="56"/>
      <c r="L1233" s="56"/>
      <c r="M1233" s="56"/>
      <c r="N1233" s="56"/>
      <c r="O1233" s="56"/>
      <c r="P1233" s="56"/>
    </row>
    <row r="1234" spans="1:16" ht="12.75" x14ac:dyDescent="0.2">
      <c r="A1234" s="47"/>
      <c r="B1234" s="48"/>
      <c r="C1234" s="49"/>
      <c r="D1234" s="47"/>
      <c r="E1234" s="56"/>
      <c r="F1234" s="56"/>
      <c r="G1234" s="56"/>
      <c r="H1234" s="56"/>
      <c r="I1234" s="56"/>
      <c r="J1234" s="56"/>
      <c r="K1234" s="56"/>
      <c r="L1234" s="56"/>
      <c r="M1234" s="56"/>
      <c r="N1234" s="56"/>
      <c r="O1234" s="56"/>
      <c r="P1234" s="56"/>
    </row>
    <row r="1235" spans="1:16" ht="12.75" x14ac:dyDescent="0.2">
      <c r="A1235" s="47"/>
      <c r="B1235" s="48"/>
      <c r="C1235" s="49"/>
      <c r="D1235" s="47"/>
      <c r="E1235" s="56"/>
      <c r="F1235" s="56"/>
      <c r="G1235" s="56"/>
      <c r="H1235" s="56"/>
      <c r="I1235" s="56"/>
      <c r="J1235" s="56"/>
      <c r="K1235" s="56"/>
      <c r="L1235" s="56"/>
      <c r="M1235" s="56"/>
      <c r="N1235" s="56"/>
      <c r="O1235" s="56"/>
      <c r="P1235" s="56"/>
    </row>
    <row r="1236" spans="1:16" ht="12.75" x14ac:dyDescent="0.2">
      <c r="A1236" s="47"/>
      <c r="B1236" s="48"/>
      <c r="C1236" s="49"/>
      <c r="D1236" s="47"/>
      <c r="E1236" s="56"/>
      <c r="F1236" s="56"/>
      <c r="G1236" s="56"/>
      <c r="H1236" s="56"/>
      <c r="I1236" s="56"/>
      <c r="J1236" s="56"/>
      <c r="K1236" s="56"/>
      <c r="L1236" s="56"/>
      <c r="M1236" s="56"/>
      <c r="N1236" s="56"/>
      <c r="O1236" s="56"/>
      <c r="P1236" s="56"/>
    </row>
    <row r="1237" spans="1:16" ht="12.75" x14ac:dyDescent="0.2">
      <c r="A1237" s="47"/>
      <c r="B1237" s="48"/>
      <c r="C1237" s="49"/>
      <c r="D1237" s="47"/>
      <c r="E1237" s="56"/>
      <c r="F1237" s="56"/>
      <c r="G1237" s="56"/>
      <c r="H1237" s="56"/>
      <c r="I1237" s="56"/>
      <c r="J1237" s="56"/>
      <c r="K1237" s="56"/>
      <c r="L1237" s="56"/>
      <c r="M1237" s="56"/>
      <c r="N1237" s="56"/>
      <c r="O1237" s="56"/>
      <c r="P1237" s="56"/>
    </row>
    <row r="1238" spans="1:16" ht="12.75" x14ac:dyDescent="0.2">
      <c r="A1238" s="47"/>
      <c r="B1238" s="48"/>
      <c r="C1238" s="49"/>
      <c r="D1238" s="47"/>
      <c r="E1238" s="56"/>
      <c r="F1238" s="56"/>
      <c r="G1238" s="56"/>
      <c r="H1238" s="56"/>
      <c r="I1238" s="56"/>
      <c r="J1238" s="56"/>
      <c r="K1238" s="56"/>
      <c r="L1238" s="56"/>
      <c r="M1238" s="56"/>
      <c r="N1238" s="56"/>
      <c r="O1238" s="56"/>
      <c r="P1238" s="56"/>
    </row>
    <row r="1239" spans="1:16" ht="12.75" x14ac:dyDescent="0.2">
      <c r="A1239" s="47"/>
      <c r="B1239" s="48"/>
      <c r="C1239" s="49"/>
      <c r="D1239" s="47"/>
      <c r="E1239" s="56"/>
      <c r="F1239" s="56"/>
      <c r="G1239" s="56"/>
      <c r="H1239" s="56"/>
      <c r="I1239" s="56"/>
      <c r="J1239" s="56"/>
      <c r="K1239" s="56"/>
      <c r="L1239" s="56"/>
      <c r="M1239" s="56"/>
      <c r="N1239" s="56"/>
      <c r="O1239" s="56"/>
      <c r="P1239" s="56"/>
    </row>
    <row r="1240" spans="1:16" ht="12.75" x14ac:dyDescent="0.2">
      <c r="A1240" s="47"/>
      <c r="B1240" s="48"/>
      <c r="C1240" s="49"/>
      <c r="D1240" s="47"/>
      <c r="E1240" s="56"/>
      <c r="F1240" s="56"/>
      <c r="G1240" s="56"/>
      <c r="H1240" s="56"/>
      <c r="I1240" s="56"/>
      <c r="J1240" s="56"/>
      <c r="K1240" s="56"/>
      <c r="L1240" s="56"/>
      <c r="M1240" s="56"/>
      <c r="N1240" s="56"/>
      <c r="O1240" s="56"/>
      <c r="P1240" s="56"/>
    </row>
    <row r="1241" spans="1:16" ht="12.75" x14ac:dyDescent="0.2">
      <c r="A1241" s="47"/>
      <c r="B1241" s="48"/>
      <c r="C1241" s="49"/>
      <c r="D1241" s="47"/>
      <c r="E1241" s="56"/>
      <c r="F1241" s="56"/>
      <c r="G1241" s="56"/>
      <c r="H1241" s="56"/>
      <c r="I1241" s="56"/>
      <c r="J1241" s="56"/>
      <c r="K1241" s="56"/>
      <c r="L1241" s="56"/>
      <c r="M1241" s="56"/>
      <c r="N1241" s="56"/>
      <c r="O1241" s="56"/>
      <c r="P1241" s="56"/>
    </row>
    <row r="1242" spans="1:16" ht="12.75" x14ac:dyDescent="0.2">
      <c r="A1242" s="47"/>
      <c r="B1242" s="48"/>
      <c r="C1242" s="49"/>
      <c r="D1242" s="47"/>
      <c r="E1242" s="56"/>
      <c r="F1242" s="56"/>
      <c r="G1242" s="56"/>
      <c r="H1242" s="56"/>
      <c r="I1242" s="56"/>
      <c r="J1242" s="56"/>
      <c r="K1242" s="56"/>
      <c r="L1242" s="56"/>
      <c r="M1242" s="56"/>
      <c r="N1242" s="56"/>
      <c r="O1242" s="56"/>
      <c r="P1242" s="56"/>
    </row>
    <row r="1243" spans="1:16" ht="12.75" x14ac:dyDescent="0.2">
      <c r="A1243" s="47"/>
      <c r="B1243" s="48"/>
      <c r="C1243" s="49"/>
      <c r="D1243" s="47"/>
      <c r="E1243" s="56"/>
      <c r="F1243" s="56"/>
      <c r="G1243" s="56"/>
      <c r="H1243" s="56"/>
      <c r="I1243" s="56"/>
      <c r="J1243" s="56"/>
      <c r="K1243" s="56"/>
      <c r="L1243" s="56"/>
      <c r="M1243" s="56"/>
      <c r="N1243" s="56"/>
      <c r="O1243" s="56"/>
      <c r="P1243" s="56"/>
    </row>
    <row r="1244" spans="1:16" ht="12.75" x14ac:dyDescent="0.2">
      <c r="A1244" s="47"/>
      <c r="B1244" s="48"/>
      <c r="C1244" s="49"/>
      <c r="D1244" s="47"/>
    </row>
    <row r="1245" spans="1:16" ht="12.75" x14ac:dyDescent="0.2">
      <c r="A1245" s="47"/>
      <c r="B1245" s="48"/>
      <c r="C1245" s="49"/>
      <c r="D1245" s="47"/>
    </row>
    <row r="1246" spans="1:16" ht="12.75" x14ac:dyDescent="0.2">
      <c r="A1246" s="47"/>
      <c r="B1246" s="48"/>
      <c r="C1246" s="49"/>
      <c r="D1246" s="47"/>
    </row>
    <row r="1247" spans="1:16" ht="12.75" x14ac:dyDescent="0.2">
      <c r="A1247" s="47"/>
      <c r="B1247" s="48"/>
      <c r="C1247" s="49"/>
      <c r="D1247" s="47"/>
    </row>
    <row r="1248" spans="1:16" ht="12.75" x14ac:dyDescent="0.2">
      <c r="A1248" s="47"/>
      <c r="B1248" s="48"/>
      <c r="C1248" s="49"/>
      <c r="D1248" s="47"/>
    </row>
    <row r="1249" spans="1:4" ht="12.75" x14ac:dyDescent="0.2">
      <c r="A1249" s="47"/>
      <c r="B1249" s="48"/>
      <c r="C1249" s="49"/>
      <c r="D1249" s="47"/>
    </row>
    <row r="1250" spans="1:4" ht="12.75" x14ac:dyDescent="0.2">
      <c r="A1250" s="47"/>
      <c r="B1250" s="48"/>
      <c r="C1250" s="49"/>
      <c r="D1250" s="47"/>
    </row>
    <row r="1251" spans="1:4" ht="12.75" x14ac:dyDescent="0.2">
      <c r="A1251" s="47"/>
      <c r="B1251" s="48"/>
      <c r="C1251" s="49"/>
      <c r="D1251" s="47"/>
    </row>
    <row r="1252" spans="1:4" ht="12.75" x14ac:dyDescent="0.2">
      <c r="A1252" s="47"/>
      <c r="B1252" s="48"/>
      <c r="C1252" s="49"/>
      <c r="D1252" s="47"/>
    </row>
    <row r="1253" spans="1:4" ht="12.75" x14ac:dyDescent="0.2">
      <c r="A1253" s="47"/>
      <c r="B1253" s="48"/>
      <c r="C1253" s="49"/>
      <c r="D1253" s="47"/>
    </row>
    <row r="1254" spans="1:4" ht="12.75" x14ac:dyDescent="0.2">
      <c r="A1254" s="47"/>
      <c r="B1254" s="48"/>
      <c r="C1254" s="49"/>
      <c r="D1254" s="47"/>
    </row>
    <row r="1255" spans="1:4" ht="12.75" x14ac:dyDescent="0.2">
      <c r="A1255" s="47"/>
      <c r="B1255" s="48"/>
      <c r="C1255" s="49"/>
      <c r="D1255" s="47"/>
    </row>
    <row r="1256" spans="1:4" ht="12.75" x14ac:dyDescent="0.2">
      <c r="A1256" s="47"/>
      <c r="B1256" s="48"/>
      <c r="C1256" s="49"/>
      <c r="D1256" s="47"/>
    </row>
    <row r="1257" spans="1:4" ht="12.75" x14ac:dyDescent="0.2">
      <c r="A1257" s="47"/>
      <c r="B1257" s="48"/>
      <c r="C1257" s="49"/>
      <c r="D1257" s="47"/>
    </row>
    <row r="1258" spans="1:4" ht="12.75" x14ac:dyDescent="0.2">
      <c r="A1258" s="47"/>
      <c r="B1258" s="48"/>
      <c r="C1258" s="49"/>
      <c r="D1258" s="47"/>
    </row>
    <row r="1259" spans="1:4" ht="12.75" x14ac:dyDescent="0.2">
      <c r="A1259" s="47"/>
      <c r="B1259" s="48"/>
      <c r="C1259" s="49"/>
      <c r="D1259" s="47"/>
    </row>
    <row r="1260" spans="1:4" ht="12.75" x14ac:dyDescent="0.2">
      <c r="A1260" s="47"/>
      <c r="B1260" s="48"/>
      <c r="C1260" s="49"/>
      <c r="D1260" s="47"/>
    </row>
    <row r="1261" spans="1:4" ht="12.75" x14ac:dyDescent="0.2">
      <c r="A1261" s="47"/>
      <c r="B1261" s="48"/>
      <c r="C1261" s="49"/>
      <c r="D1261" s="47"/>
    </row>
    <row r="1262" spans="1:4" ht="12.75" x14ac:dyDescent="0.2">
      <c r="A1262" s="47"/>
      <c r="B1262" s="48"/>
      <c r="C1262" s="49"/>
      <c r="D1262" s="47"/>
    </row>
    <row r="1263" spans="1:4" ht="12.75" x14ac:dyDescent="0.2">
      <c r="A1263" s="47"/>
      <c r="B1263" s="48"/>
      <c r="C1263" s="49"/>
      <c r="D1263" s="47"/>
    </row>
    <row r="1264" spans="1:4" ht="12.75" x14ac:dyDescent="0.2">
      <c r="A1264" s="47"/>
      <c r="B1264" s="48"/>
      <c r="C1264" s="49"/>
      <c r="D1264" s="47"/>
    </row>
    <row r="1265" spans="1:4" ht="12.75" x14ac:dyDescent="0.2">
      <c r="A1265" s="47"/>
      <c r="B1265" s="48"/>
      <c r="C1265" s="49"/>
      <c r="D1265" s="47"/>
    </row>
    <row r="1266" spans="1:4" ht="12.75" x14ac:dyDescent="0.2">
      <c r="A1266" s="47"/>
      <c r="B1266" s="48"/>
      <c r="C1266" s="49"/>
      <c r="D1266" s="47"/>
    </row>
    <row r="1267" spans="1:4" ht="12.75" x14ac:dyDescent="0.2">
      <c r="A1267" s="47"/>
      <c r="B1267" s="48"/>
      <c r="C1267" s="49"/>
      <c r="D1267" s="47"/>
    </row>
    <row r="1268" spans="1:4" ht="12.75" x14ac:dyDescent="0.2">
      <c r="A1268" s="47"/>
      <c r="B1268" s="48"/>
      <c r="C1268" s="49"/>
      <c r="D1268" s="47"/>
    </row>
    <row r="1269" spans="1:4" ht="12.75" x14ac:dyDescent="0.2">
      <c r="A1269" s="47"/>
      <c r="B1269" s="48"/>
      <c r="C1269" s="49"/>
      <c r="D1269" s="47"/>
    </row>
    <row r="1270" spans="1:4" ht="12.75" x14ac:dyDescent="0.2">
      <c r="A1270" s="47"/>
      <c r="B1270" s="48"/>
      <c r="C1270" s="49"/>
      <c r="D1270" s="47"/>
    </row>
    <row r="1271" spans="1:4" ht="12.75" x14ac:dyDescent="0.2">
      <c r="A1271" s="47"/>
      <c r="B1271" s="48"/>
      <c r="C1271" s="49"/>
      <c r="D1271" s="47"/>
    </row>
    <row r="1272" spans="1:4" ht="12.75" x14ac:dyDescent="0.2">
      <c r="A1272" s="47"/>
      <c r="B1272" s="48"/>
      <c r="C1272" s="49"/>
      <c r="D1272" s="47"/>
    </row>
    <row r="1273" spans="1:4" ht="12.75" x14ac:dyDescent="0.2">
      <c r="A1273" s="47"/>
      <c r="B1273" s="48"/>
      <c r="C1273" s="49"/>
      <c r="D1273" s="47"/>
    </row>
    <row r="1274" spans="1:4" ht="12.75" x14ac:dyDescent="0.2">
      <c r="A1274" s="47"/>
      <c r="B1274" s="48"/>
      <c r="C1274" s="49"/>
      <c r="D1274" s="47"/>
    </row>
    <row r="1275" spans="1:4" ht="12.75" x14ac:dyDescent="0.2">
      <c r="A1275" s="47"/>
      <c r="B1275" s="48"/>
      <c r="C1275" s="49"/>
      <c r="D1275" s="47"/>
    </row>
    <row r="1276" spans="1:4" ht="12.75" x14ac:dyDescent="0.2">
      <c r="A1276" s="47"/>
      <c r="B1276" s="48"/>
      <c r="C1276" s="49"/>
      <c r="D1276" s="47"/>
    </row>
    <row r="1277" spans="1:4" ht="12.75" x14ac:dyDescent="0.2">
      <c r="A1277" s="47"/>
      <c r="B1277" s="48"/>
      <c r="C1277" s="49"/>
      <c r="D1277" s="47"/>
    </row>
    <row r="1278" spans="1:4" ht="12.75" x14ac:dyDescent="0.2">
      <c r="A1278" s="47"/>
      <c r="B1278" s="48"/>
      <c r="C1278" s="49"/>
      <c r="D1278" s="47"/>
    </row>
    <row r="1279" spans="1:4" ht="12.75" x14ac:dyDescent="0.2">
      <c r="A1279" s="47"/>
      <c r="B1279" s="48"/>
      <c r="C1279" s="49"/>
      <c r="D1279" s="47"/>
    </row>
    <row r="1280" spans="1:4" ht="12.75" x14ac:dyDescent="0.2">
      <c r="A1280" s="47"/>
      <c r="B1280" s="48"/>
      <c r="C1280" s="49"/>
      <c r="D1280" s="47"/>
    </row>
    <row r="1281" spans="1:4" ht="12.75" x14ac:dyDescent="0.2">
      <c r="A1281" s="47"/>
      <c r="B1281" s="48"/>
      <c r="C1281" s="49"/>
      <c r="D1281" s="47"/>
    </row>
    <row r="1282" spans="1:4" ht="12.75" x14ac:dyDescent="0.2">
      <c r="A1282" s="47"/>
      <c r="B1282" s="48"/>
      <c r="C1282" s="49"/>
      <c r="D1282" s="47"/>
    </row>
    <row r="1283" spans="1:4" ht="12.75" x14ac:dyDescent="0.2">
      <c r="A1283" s="47"/>
      <c r="B1283" s="48"/>
      <c r="C1283" s="49"/>
      <c r="D1283" s="47"/>
    </row>
    <row r="1284" spans="1:4" ht="12.75" x14ac:dyDescent="0.2">
      <c r="A1284" s="47"/>
      <c r="B1284" s="48"/>
      <c r="C1284" s="49"/>
      <c r="D1284" s="47"/>
    </row>
    <row r="1285" spans="1:4" ht="12.75" x14ac:dyDescent="0.2">
      <c r="A1285" s="47"/>
      <c r="B1285" s="48"/>
      <c r="C1285" s="49"/>
      <c r="D1285" s="47"/>
    </row>
    <row r="1286" spans="1:4" ht="12.75" x14ac:dyDescent="0.2">
      <c r="A1286" s="47"/>
      <c r="B1286" s="48"/>
      <c r="C1286" s="49"/>
      <c r="D1286" s="47"/>
    </row>
    <row r="1287" spans="1:4" ht="12.75" x14ac:dyDescent="0.2">
      <c r="A1287" s="47"/>
      <c r="B1287" s="48"/>
      <c r="C1287" s="49"/>
      <c r="D1287" s="47"/>
    </row>
    <row r="1288" spans="1:4" ht="12.75" x14ac:dyDescent="0.2">
      <c r="A1288" s="47"/>
      <c r="B1288" s="48"/>
      <c r="C1288" s="49"/>
      <c r="D1288" s="47"/>
    </row>
    <row r="1289" spans="1:4" ht="12.75" x14ac:dyDescent="0.2">
      <c r="A1289" s="47"/>
      <c r="B1289" s="48"/>
      <c r="C1289" s="49"/>
      <c r="D1289" s="47"/>
    </row>
    <row r="1290" spans="1:4" ht="12.75" x14ac:dyDescent="0.2">
      <c r="A1290" s="47"/>
      <c r="B1290" s="48"/>
      <c r="C1290" s="49"/>
      <c r="D1290" s="47"/>
    </row>
    <row r="1291" spans="1:4" ht="12.75" x14ac:dyDescent="0.2">
      <c r="A1291" s="47"/>
      <c r="B1291" s="48"/>
      <c r="C1291" s="49"/>
      <c r="D1291" s="47"/>
    </row>
    <row r="1292" spans="1:4" ht="12.75" x14ac:dyDescent="0.2">
      <c r="A1292" s="47"/>
      <c r="B1292" s="48"/>
      <c r="C1292" s="49"/>
      <c r="D1292" s="47"/>
    </row>
    <row r="1293" spans="1:4" ht="12.75" x14ac:dyDescent="0.2">
      <c r="A1293" s="47"/>
      <c r="B1293" s="48"/>
      <c r="C1293" s="49"/>
      <c r="D1293" s="47"/>
    </row>
    <row r="1294" spans="1:4" ht="12.75" x14ac:dyDescent="0.2">
      <c r="A1294" s="47"/>
      <c r="B1294" s="48"/>
      <c r="C1294" s="49"/>
      <c r="D1294" s="47"/>
    </row>
    <row r="1295" spans="1:4" ht="12.75" x14ac:dyDescent="0.2">
      <c r="A1295" s="47"/>
      <c r="B1295" s="48"/>
      <c r="C1295" s="49"/>
      <c r="D1295" s="47"/>
    </row>
    <row r="1296" spans="1:4" ht="12.75" x14ac:dyDescent="0.2">
      <c r="A1296" s="47"/>
      <c r="B1296" s="48"/>
      <c r="C1296" s="49"/>
      <c r="D1296" s="47"/>
    </row>
    <row r="1297" spans="1:4" ht="12.75" x14ac:dyDescent="0.2">
      <c r="A1297" s="47"/>
      <c r="B1297" s="48"/>
      <c r="C1297" s="49"/>
      <c r="D1297" s="47"/>
    </row>
    <row r="1298" spans="1:4" ht="12.75" x14ac:dyDescent="0.2">
      <c r="A1298" s="47"/>
      <c r="B1298" s="48"/>
      <c r="C1298" s="49"/>
      <c r="D1298" s="47"/>
    </row>
    <row r="1299" spans="1:4" ht="12.75" x14ac:dyDescent="0.2">
      <c r="A1299" s="47"/>
      <c r="B1299" s="48"/>
      <c r="C1299" s="49"/>
      <c r="D1299" s="47"/>
    </row>
    <row r="1300" spans="1:4" ht="12.75" x14ac:dyDescent="0.2">
      <c r="A1300" s="47"/>
      <c r="B1300" s="48"/>
      <c r="C1300" s="49"/>
      <c r="D1300" s="47"/>
    </row>
    <row r="1301" spans="1:4" ht="12.75" x14ac:dyDescent="0.2">
      <c r="A1301" s="47"/>
      <c r="B1301" s="48"/>
      <c r="C1301" s="49"/>
      <c r="D1301" s="47"/>
    </row>
    <row r="1302" spans="1:4" ht="12.75" x14ac:dyDescent="0.2">
      <c r="A1302" s="47"/>
      <c r="B1302" s="48"/>
      <c r="C1302" s="49"/>
      <c r="D1302" s="47"/>
    </row>
    <row r="1303" spans="1:4" ht="12.75" x14ac:dyDescent="0.2">
      <c r="A1303" s="47"/>
      <c r="B1303" s="48"/>
      <c r="C1303" s="49"/>
      <c r="D1303" s="47"/>
    </row>
    <row r="1304" spans="1:4" ht="12.75" x14ac:dyDescent="0.2">
      <c r="A1304" s="47"/>
      <c r="B1304" s="48"/>
      <c r="C1304" s="49"/>
      <c r="D1304" s="47"/>
    </row>
    <row r="1305" spans="1:4" ht="12.75" x14ac:dyDescent="0.2">
      <c r="A1305" s="47"/>
      <c r="B1305" s="48"/>
      <c r="C1305" s="49"/>
      <c r="D1305" s="47"/>
    </row>
    <row r="1306" spans="1:4" ht="12.75" x14ac:dyDescent="0.2">
      <c r="A1306" s="47"/>
      <c r="B1306" s="48"/>
      <c r="C1306" s="49"/>
      <c r="D1306" s="47"/>
    </row>
    <row r="1307" spans="1:4" ht="12.75" x14ac:dyDescent="0.2">
      <c r="A1307" s="47"/>
      <c r="B1307" s="48"/>
      <c r="C1307" s="49"/>
      <c r="D1307" s="47"/>
    </row>
    <row r="1308" spans="1:4" ht="12.75" x14ac:dyDescent="0.2">
      <c r="A1308" s="47"/>
      <c r="B1308" s="48"/>
      <c r="C1308" s="49"/>
      <c r="D1308" s="47"/>
    </row>
    <row r="1309" spans="1:4" ht="12.75" x14ac:dyDescent="0.2">
      <c r="A1309" s="47"/>
      <c r="B1309" s="48"/>
      <c r="C1309" s="49"/>
      <c r="D1309" s="47"/>
    </row>
    <row r="1310" spans="1:4" ht="12.75" x14ac:dyDescent="0.2">
      <c r="A1310" s="47"/>
      <c r="B1310" s="48"/>
      <c r="C1310" s="49"/>
      <c r="D1310" s="47"/>
    </row>
    <row r="1311" spans="1:4" ht="12.75" x14ac:dyDescent="0.2">
      <c r="A1311" s="47"/>
      <c r="B1311" s="48"/>
      <c r="C1311" s="49"/>
      <c r="D1311" s="47"/>
    </row>
    <row r="1312" spans="1:4" ht="12.75" x14ac:dyDescent="0.2">
      <c r="A1312" s="47"/>
      <c r="B1312" s="48"/>
      <c r="C1312" s="49"/>
      <c r="D1312" s="47"/>
    </row>
    <row r="1313" spans="1:4" ht="12.75" x14ac:dyDescent="0.2">
      <c r="A1313" s="47"/>
      <c r="B1313" s="48"/>
      <c r="C1313" s="49"/>
      <c r="D1313" s="47"/>
    </row>
    <row r="1314" spans="1:4" ht="12.75" x14ac:dyDescent="0.2">
      <c r="A1314" s="47"/>
      <c r="B1314" s="48"/>
      <c r="C1314" s="49"/>
      <c r="D1314" s="47"/>
    </row>
    <row r="1315" spans="1:4" ht="12.75" x14ac:dyDescent="0.2">
      <c r="A1315" s="47"/>
      <c r="B1315" s="48"/>
      <c r="C1315" s="49"/>
      <c r="D1315" s="47"/>
    </row>
    <row r="1316" spans="1:4" ht="12.75" x14ac:dyDescent="0.2">
      <c r="A1316" s="47"/>
      <c r="B1316" s="48"/>
      <c r="C1316" s="49"/>
      <c r="D1316" s="47"/>
    </row>
    <row r="1317" spans="1:4" ht="12.75" x14ac:dyDescent="0.2">
      <c r="A1317" s="47"/>
      <c r="B1317" s="48"/>
      <c r="C1317" s="49"/>
      <c r="D1317" s="47"/>
    </row>
    <row r="1318" spans="1:4" ht="12.75" x14ac:dyDescent="0.2">
      <c r="A1318" s="47"/>
      <c r="B1318" s="48"/>
      <c r="C1318" s="49"/>
      <c r="D1318" s="47"/>
    </row>
    <row r="1319" spans="1:4" ht="12.75" x14ac:dyDescent="0.2">
      <c r="A1319" s="47"/>
      <c r="B1319" s="48"/>
      <c r="C1319" s="49"/>
      <c r="D1319" s="47"/>
    </row>
    <row r="1320" spans="1:4" ht="12.75" x14ac:dyDescent="0.2">
      <c r="A1320" s="47"/>
      <c r="B1320" s="48"/>
      <c r="C1320" s="49"/>
      <c r="D1320" s="47"/>
    </row>
    <row r="1321" spans="1:4" ht="12.75" x14ac:dyDescent="0.2">
      <c r="A1321" s="47"/>
      <c r="B1321" s="48"/>
      <c r="C1321" s="49"/>
      <c r="D1321" s="47"/>
    </row>
    <row r="1322" spans="1:4" ht="12.75" x14ac:dyDescent="0.2">
      <c r="A1322" s="47"/>
      <c r="B1322" s="48"/>
      <c r="C1322" s="49"/>
      <c r="D1322" s="47"/>
    </row>
    <row r="1323" spans="1:4" ht="12.75" x14ac:dyDescent="0.2">
      <c r="A1323" s="47"/>
      <c r="B1323" s="48"/>
      <c r="C1323" s="49"/>
      <c r="D1323" s="47"/>
    </row>
    <row r="1324" spans="1:4" ht="12.75" x14ac:dyDescent="0.2">
      <c r="A1324" s="47"/>
      <c r="B1324" s="48"/>
      <c r="C1324" s="49"/>
      <c r="D1324" s="47"/>
    </row>
    <row r="1325" spans="1:4" ht="12.75" x14ac:dyDescent="0.2">
      <c r="A1325" s="47"/>
      <c r="B1325" s="48"/>
      <c r="C1325" s="49"/>
      <c r="D1325" s="47"/>
    </row>
    <row r="1326" spans="1:4" ht="12.75" x14ac:dyDescent="0.2">
      <c r="A1326" s="47"/>
      <c r="B1326" s="48"/>
      <c r="C1326" s="49"/>
      <c r="D1326" s="47"/>
    </row>
    <row r="1327" spans="1:4" ht="12.75" x14ac:dyDescent="0.2">
      <c r="A1327" s="47"/>
      <c r="B1327" s="48"/>
      <c r="C1327" s="49"/>
      <c r="D1327" s="47"/>
    </row>
    <row r="1328" spans="1:4" ht="12.75" x14ac:dyDescent="0.2">
      <c r="A1328" s="47"/>
      <c r="B1328" s="48"/>
      <c r="C1328" s="49"/>
      <c r="D1328" s="47"/>
    </row>
    <row r="1329" spans="1:4" ht="12.75" x14ac:dyDescent="0.2">
      <c r="A1329" s="47"/>
      <c r="B1329" s="48"/>
      <c r="C1329" s="49"/>
      <c r="D1329" s="47"/>
    </row>
    <row r="1330" spans="1:4" ht="12.75" x14ac:dyDescent="0.2">
      <c r="A1330" s="47"/>
      <c r="B1330" s="48"/>
      <c r="C1330" s="49"/>
      <c r="D1330" s="47"/>
    </row>
    <row r="1331" spans="1:4" ht="12.75" x14ac:dyDescent="0.2">
      <c r="A1331" s="47"/>
      <c r="B1331" s="48"/>
      <c r="C1331" s="49"/>
      <c r="D1331" s="47"/>
    </row>
    <row r="1332" spans="1:4" ht="12.75" x14ac:dyDescent="0.2">
      <c r="A1332" s="47"/>
      <c r="B1332" s="48"/>
      <c r="C1332" s="49"/>
      <c r="D1332" s="47"/>
    </row>
    <row r="1333" spans="1:4" ht="12.75" x14ac:dyDescent="0.2">
      <c r="A1333" s="47"/>
      <c r="B1333" s="48"/>
      <c r="C1333" s="49"/>
      <c r="D1333" s="47"/>
    </row>
    <row r="1334" spans="1:4" ht="12.75" x14ac:dyDescent="0.2">
      <c r="A1334" s="47"/>
      <c r="B1334" s="48"/>
      <c r="C1334" s="49"/>
      <c r="D1334" s="47"/>
    </row>
    <row r="1335" spans="1:4" ht="12.75" x14ac:dyDescent="0.2">
      <c r="A1335" s="47"/>
      <c r="B1335" s="48"/>
      <c r="C1335" s="49"/>
      <c r="D1335" s="47"/>
    </row>
    <row r="1336" spans="1:4" ht="12.75" x14ac:dyDescent="0.2">
      <c r="A1336" s="47"/>
      <c r="B1336" s="48"/>
      <c r="C1336" s="49"/>
      <c r="D1336" s="47"/>
    </row>
    <row r="1337" spans="1:4" ht="12.75" x14ac:dyDescent="0.2">
      <c r="A1337" s="47"/>
      <c r="B1337" s="48"/>
      <c r="C1337" s="49"/>
      <c r="D1337" s="47"/>
    </row>
    <row r="1338" spans="1:4" ht="12.75" x14ac:dyDescent="0.2">
      <c r="A1338" s="47"/>
      <c r="B1338" s="48"/>
      <c r="C1338" s="49"/>
      <c r="D1338" s="47"/>
    </row>
    <row r="1339" spans="1:4" ht="12.75" x14ac:dyDescent="0.2">
      <c r="A1339" s="47"/>
      <c r="B1339" s="48"/>
      <c r="C1339" s="49"/>
      <c r="D1339" s="47"/>
    </row>
    <row r="1340" spans="1:4" ht="12.75" x14ac:dyDescent="0.2">
      <c r="A1340" s="47"/>
      <c r="B1340" s="48"/>
      <c r="C1340" s="49"/>
      <c r="D1340" s="47"/>
    </row>
    <row r="1341" spans="1:4" ht="12.75" x14ac:dyDescent="0.2">
      <c r="A1341" s="47"/>
      <c r="B1341" s="48"/>
      <c r="C1341" s="49"/>
      <c r="D1341" s="47"/>
    </row>
    <row r="1342" spans="1:4" ht="12.75" x14ac:dyDescent="0.2">
      <c r="A1342" s="47"/>
      <c r="B1342" s="48"/>
      <c r="C1342" s="49"/>
      <c r="D1342" s="47"/>
    </row>
    <row r="1343" spans="1:4" ht="12.75" x14ac:dyDescent="0.2">
      <c r="A1343" s="47"/>
      <c r="B1343" s="48"/>
      <c r="C1343" s="49"/>
      <c r="D1343" s="47"/>
    </row>
    <row r="1344" spans="1:4" ht="12.75" x14ac:dyDescent="0.2">
      <c r="A1344" s="47"/>
      <c r="B1344" s="48"/>
      <c r="C1344" s="49"/>
      <c r="D1344" s="47"/>
    </row>
    <row r="1345" spans="1:4" ht="12.75" x14ac:dyDescent="0.2">
      <c r="A1345" s="47"/>
      <c r="B1345" s="48"/>
      <c r="C1345" s="49"/>
      <c r="D1345" s="47"/>
    </row>
    <row r="1346" spans="1:4" ht="12.75" x14ac:dyDescent="0.2">
      <c r="A1346" s="47"/>
      <c r="B1346" s="48"/>
      <c r="C1346" s="49"/>
      <c r="D1346" s="47"/>
    </row>
    <row r="1347" spans="1:4" ht="12.75" x14ac:dyDescent="0.2">
      <c r="A1347" s="47"/>
      <c r="B1347" s="48"/>
      <c r="C1347" s="49"/>
      <c r="D1347" s="47"/>
    </row>
    <row r="1348" spans="1:4" ht="12.75" x14ac:dyDescent="0.2">
      <c r="A1348" s="47"/>
      <c r="B1348" s="48"/>
      <c r="C1348" s="49"/>
      <c r="D1348" s="47"/>
    </row>
    <row r="1349" spans="1:4" ht="12.75" x14ac:dyDescent="0.2">
      <c r="A1349" s="47"/>
      <c r="B1349" s="48"/>
      <c r="C1349" s="49"/>
      <c r="D1349" s="47"/>
    </row>
    <row r="1350" spans="1:4" ht="12.75" x14ac:dyDescent="0.2">
      <c r="A1350" s="47"/>
      <c r="B1350" s="48"/>
      <c r="C1350" s="49"/>
      <c r="D1350" s="47"/>
    </row>
    <row r="1351" spans="1:4" ht="12.75" x14ac:dyDescent="0.2">
      <c r="A1351" s="47"/>
      <c r="B1351" s="48"/>
      <c r="C1351" s="49"/>
      <c r="D1351" s="47"/>
    </row>
    <row r="1352" spans="1:4" ht="12.75" x14ac:dyDescent="0.2">
      <c r="A1352" s="47"/>
      <c r="B1352" s="48"/>
      <c r="C1352" s="49"/>
      <c r="D1352" s="47"/>
    </row>
    <row r="1353" spans="1:4" ht="12.75" x14ac:dyDescent="0.2">
      <c r="A1353" s="47"/>
      <c r="B1353" s="48"/>
      <c r="C1353" s="49"/>
      <c r="D1353" s="47"/>
    </row>
    <row r="1354" spans="1:4" ht="12.75" x14ac:dyDescent="0.2">
      <c r="A1354" s="47"/>
      <c r="B1354" s="48"/>
      <c r="C1354" s="49"/>
      <c r="D1354" s="47"/>
    </row>
    <row r="1355" spans="1:4" ht="12.75" x14ac:dyDescent="0.2">
      <c r="A1355" s="47"/>
      <c r="B1355" s="48"/>
      <c r="C1355" s="49"/>
      <c r="D1355" s="47"/>
    </row>
    <row r="1356" spans="1:4" ht="12.75" x14ac:dyDescent="0.2">
      <c r="A1356" s="47"/>
      <c r="B1356" s="48"/>
      <c r="C1356" s="49"/>
      <c r="D1356" s="47"/>
    </row>
    <row r="1357" spans="1:4" ht="12.75" x14ac:dyDescent="0.2">
      <c r="A1357" s="47"/>
      <c r="B1357" s="48"/>
      <c r="C1357" s="49"/>
      <c r="D1357" s="47"/>
    </row>
    <row r="1358" spans="1:4" ht="12.75" x14ac:dyDescent="0.2">
      <c r="A1358" s="47"/>
      <c r="B1358" s="48"/>
      <c r="C1358" s="49"/>
      <c r="D1358" s="47"/>
    </row>
    <row r="1359" spans="1:4" ht="12.75" x14ac:dyDescent="0.2">
      <c r="A1359" s="47"/>
      <c r="B1359" s="48"/>
      <c r="C1359" s="49"/>
      <c r="D1359" s="47"/>
    </row>
    <row r="1360" spans="1:4" ht="12.75" x14ac:dyDescent="0.2">
      <c r="A1360" s="47"/>
      <c r="B1360" s="48"/>
      <c r="C1360" s="49"/>
      <c r="D1360" s="47"/>
    </row>
    <row r="1361" spans="1:4" ht="12.75" x14ac:dyDescent="0.2">
      <c r="A1361" s="47"/>
      <c r="B1361" s="48"/>
      <c r="C1361" s="49"/>
      <c r="D1361" s="47"/>
    </row>
    <row r="1362" spans="1:4" ht="12.75" x14ac:dyDescent="0.2">
      <c r="A1362" s="47"/>
      <c r="B1362" s="48"/>
      <c r="C1362" s="49"/>
      <c r="D1362" s="47"/>
    </row>
    <row r="1363" spans="1:4" ht="12.75" x14ac:dyDescent="0.2">
      <c r="A1363" s="47"/>
      <c r="B1363" s="48"/>
      <c r="C1363" s="49"/>
      <c r="D1363" s="47"/>
    </row>
    <row r="1364" spans="1:4" ht="12.75" x14ac:dyDescent="0.2">
      <c r="A1364" s="47"/>
      <c r="B1364" s="48"/>
      <c r="C1364" s="49"/>
      <c r="D1364" s="47"/>
    </row>
    <row r="1365" spans="1:4" ht="12.75" x14ac:dyDescent="0.2">
      <c r="A1365" s="47"/>
      <c r="B1365" s="48"/>
      <c r="C1365" s="49"/>
      <c r="D1365" s="47"/>
    </row>
    <row r="1366" spans="1:4" ht="12.75" x14ac:dyDescent="0.2">
      <c r="A1366" s="47"/>
      <c r="B1366" s="48"/>
      <c r="C1366" s="49"/>
      <c r="D1366" s="47"/>
    </row>
    <row r="1367" spans="1:4" ht="12.75" x14ac:dyDescent="0.2">
      <c r="A1367" s="47"/>
      <c r="B1367" s="48"/>
      <c r="C1367" s="49"/>
      <c r="D1367" s="47"/>
    </row>
    <row r="1368" spans="1:4" ht="12.75" x14ac:dyDescent="0.2">
      <c r="A1368" s="47"/>
      <c r="B1368" s="48"/>
      <c r="C1368" s="49"/>
      <c r="D1368" s="47"/>
    </row>
    <row r="1369" spans="1:4" ht="12.75" x14ac:dyDescent="0.2">
      <c r="A1369" s="47"/>
      <c r="B1369" s="48"/>
      <c r="C1369" s="49"/>
      <c r="D1369" s="47"/>
    </row>
    <row r="1370" spans="1:4" ht="12.75" x14ac:dyDescent="0.2">
      <c r="A1370" s="47"/>
      <c r="B1370" s="48"/>
      <c r="C1370" s="49"/>
      <c r="D1370" s="47"/>
    </row>
    <row r="1371" spans="1:4" ht="12.75" x14ac:dyDescent="0.2">
      <c r="A1371" s="47"/>
      <c r="B1371" s="48"/>
      <c r="C1371" s="49"/>
      <c r="D1371" s="47"/>
    </row>
    <row r="1372" spans="1:4" ht="12.75" x14ac:dyDescent="0.2">
      <c r="A1372" s="47"/>
      <c r="B1372" s="48"/>
      <c r="C1372" s="49"/>
      <c r="D1372" s="47"/>
    </row>
    <row r="1373" spans="1:4" ht="12.75" x14ac:dyDescent="0.2">
      <c r="A1373" s="47"/>
      <c r="B1373" s="48"/>
      <c r="C1373" s="49"/>
      <c r="D1373" s="47"/>
    </row>
    <row r="1374" spans="1:4" ht="12.75" x14ac:dyDescent="0.2">
      <c r="A1374" s="47"/>
      <c r="B1374" s="48"/>
      <c r="C1374" s="49"/>
      <c r="D1374" s="47"/>
    </row>
    <row r="1375" spans="1:4" ht="12.75" x14ac:dyDescent="0.2">
      <c r="A1375" s="47"/>
      <c r="B1375" s="48"/>
      <c r="C1375" s="49"/>
      <c r="D1375" s="47"/>
    </row>
    <row r="1376" spans="1:4" ht="12.75" x14ac:dyDescent="0.2">
      <c r="A1376" s="47"/>
      <c r="B1376" s="48"/>
      <c r="C1376" s="49"/>
      <c r="D1376" s="47"/>
    </row>
    <row r="1377" spans="1:4" ht="12.75" x14ac:dyDescent="0.2">
      <c r="A1377" s="47"/>
      <c r="B1377" s="48"/>
      <c r="C1377" s="49"/>
      <c r="D1377" s="47"/>
    </row>
    <row r="1378" spans="1:4" ht="12.75" x14ac:dyDescent="0.2">
      <c r="A1378" s="47"/>
      <c r="B1378" s="48"/>
      <c r="C1378" s="49"/>
      <c r="D1378" s="47"/>
    </row>
    <row r="1379" spans="1:4" ht="12.75" x14ac:dyDescent="0.2">
      <c r="A1379" s="47"/>
      <c r="B1379" s="48"/>
      <c r="C1379" s="49"/>
      <c r="D1379" s="47"/>
    </row>
    <row r="1380" spans="1:4" ht="12.75" x14ac:dyDescent="0.2">
      <c r="A1380" s="47"/>
      <c r="B1380" s="48"/>
      <c r="C1380" s="49"/>
      <c r="D1380" s="47"/>
    </row>
    <row r="1381" spans="1:4" ht="12.75" x14ac:dyDescent="0.2">
      <c r="A1381" s="47"/>
      <c r="B1381" s="48"/>
      <c r="C1381" s="49"/>
      <c r="D1381" s="47"/>
    </row>
    <row r="1382" spans="1:4" ht="12.75" x14ac:dyDescent="0.2">
      <c r="A1382" s="47"/>
      <c r="B1382" s="48"/>
      <c r="C1382" s="49"/>
      <c r="D1382" s="47"/>
    </row>
    <row r="1383" spans="1:4" ht="12.75" x14ac:dyDescent="0.2">
      <c r="A1383" s="47"/>
      <c r="B1383" s="48"/>
      <c r="C1383" s="49"/>
      <c r="D1383" s="47"/>
    </row>
    <row r="1384" spans="1:4" ht="12.75" x14ac:dyDescent="0.2">
      <c r="A1384" s="47"/>
      <c r="B1384" s="48"/>
      <c r="C1384" s="49"/>
      <c r="D1384" s="47"/>
    </row>
    <row r="1385" spans="1:4" ht="12.75" x14ac:dyDescent="0.2">
      <c r="A1385" s="47"/>
      <c r="B1385" s="48"/>
      <c r="C1385" s="49"/>
      <c r="D1385" s="47"/>
    </row>
    <row r="1386" spans="1:4" ht="12.75" x14ac:dyDescent="0.2">
      <c r="A1386" s="47"/>
      <c r="B1386" s="48"/>
      <c r="C1386" s="49"/>
      <c r="D1386" s="47"/>
    </row>
    <row r="1387" spans="1:4" ht="12.75" x14ac:dyDescent="0.2">
      <c r="A1387" s="47"/>
      <c r="B1387" s="48"/>
      <c r="C1387" s="49"/>
      <c r="D1387" s="47"/>
    </row>
    <row r="1388" spans="1:4" ht="12.75" x14ac:dyDescent="0.2">
      <c r="A1388" s="47"/>
      <c r="B1388" s="48"/>
      <c r="C1388" s="49"/>
      <c r="D1388" s="47"/>
    </row>
    <row r="1389" spans="1:4" ht="12.75" x14ac:dyDescent="0.2">
      <c r="A1389" s="47"/>
      <c r="B1389" s="48"/>
      <c r="C1389" s="49"/>
      <c r="D1389" s="47"/>
    </row>
    <row r="1390" spans="1:4" ht="12.75" x14ac:dyDescent="0.2">
      <c r="A1390" s="47"/>
      <c r="B1390" s="48"/>
      <c r="C1390" s="49"/>
      <c r="D1390" s="47"/>
    </row>
    <row r="1391" spans="1:4" ht="12.75" x14ac:dyDescent="0.2">
      <c r="A1391" s="47"/>
      <c r="B1391" s="48"/>
      <c r="C1391" s="49"/>
      <c r="D1391" s="47"/>
    </row>
    <row r="1392" spans="1:4" ht="12.75" x14ac:dyDescent="0.2">
      <c r="A1392" s="47"/>
      <c r="B1392" s="48"/>
      <c r="C1392" s="49"/>
      <c r="D1392" s="47"/>
    </row>
    <row r="1393" spans="1:4" ht="12.75" x14ac:dyDescent="0.2">
      <c r="A1393" s="47"/>
      <c r="B1393" s="48"/>
      <c r="C1393" s="49"/>
      <c r="D1393" s="47"/>
    </row>
    <row r="1394" spans="1:4" ht="12.75" x14ac:dyDescent="0.2">
      <c r="A1394" s="47"/>
      <c r="B1394" s="48"/>
      <c r="C1394" s="49"/>
      <c r="D1394" s="47"/>
    </row>
    <row r="1395" spans="1:4" ht="12.75" x14ac:dyDescent="0.2">
      <c r="A1395" s="47"/>
      <c r="B1395" s="48"/>
      <c r="C1395" s="49"/>
      <c r="D1395" s="47"/>
    </row>
    <row r="1396" spans="1:4" ht="12.75" x14ac:dyDescent="0.2">
      <c r="A1396" s="47"/>
      <c r="B1396" s="48"/>
      <c r="C1396" s="49"/>
      <c r="D1396" s="47"/>
    </row>
    <row r="1397" spans="1:4" ht="12.75" x14ac:dyDescent="0.2">
      <c r="A1397" s="47"/>
      <c r="B1397" s="48"/>
      <c r="C1397" s="49"/>
      <c r="D1397" s="47"/>
    </row>
    <row r="1398" spans="1:4" ht="12.75" x14ac:dyDescent="0.2">
      <c r="A1398" s="47"/>
      <c r="B1398" s="48"/>
      <c r="C1398" s="49"/>
      <c r="D1398" s="47"/>
    </row>
    <row r="1399" spans="1:4" ht="12.75" x14ac:dyDescent="0.2">
      <c r="A1399" s="47"/>
      <c r="B1399" s="48"/>
      <c r="C1399" s="49"/>
      <c r="D1399" s="47"/>
    </row>
    <row r="1400" spans="1:4" ht="12.75" x14ac:dyDescent="0.2">
      <c r="A1400" s="47"/>
      <c r="B1400" s="48"/>
      <c r="C1400" s="49"/>
      <c r="D1400" s="47"/>
    </row>
    <row r="1401" spans="1:4" ht="12.75" x14ac:dyDescent="0.2">
      <c r="A1401" s="47"/>
      <c r="B1401" s="48"/>
      <c r="C1401" s="49"/>
      <c r="D1401" s="47"/>
    </row>
    <row r="1402" spans="1:4" ht="12.75" x14ac:dyDescent="0.2">
      <c r="A1402" s="47"/>
      <c r="B1402" s="48"/>
      <c r="C1402" s="49"/>
      <c r="D1402" s="47"/>
    </row>
    <row r="1403" spans="1:4" ht="12.75" x14ac:dyDescent="0.2">
      <c r="A1403" s="47"/>
      <c r="B1403" s="48"/>
      <c r="C1403" s="49"/>
      <c r="D1403" s="47"/>
    </row>
    <row r="1404" spans="1:4" ht="12.75" x14ac:dyDescent="0.2">
      <c r="A1404" s="47"/>
      <c r="B1404" s="48"/>
      <c r="C1404" s="49"/>
      <c r="D1404" s="47"/>
    </row>
    <row r="1405" spans="1:4" ht="12.75" x14ac:dyDescent="0.2">
      <c r="A1405" s="47"/>
      <c r="B1405" s="48"/>
      <c r="C1405" s="49"/>
      <c r="D1405" s="47"/>
    </row>
    <row r="1406" spans="1:4" ht="12.75" x14ac:dyDescent="0.2">
      <c r="A1406" s="47"/>
      <c r="B1406" s="48"/>
      <c r="C1406" s="49"/>
      <c r="D1406" s="47"/>
    </row>
    <row r="1407" spans="1:4" ht="12.75" x14ac:dyDescent="0.2">
      <c r="A1407" s="47"/>
      <c r="B1407" s="48"/>
      <c r="C1407" s="49"/>
      <c r="D1407" s="47"/>
    </row>
    <row r="1408" spans="1:4" ht="12.75" x14ac:dyDescent="0.2">
      <c r="A1408" s="47"/>
      <c r="B1408" s="48"/>
      <c r="C1408" s="49"/>
      <c r="D1408" s="47"/>
    </row>
    <row r="1409" spans="1:4" ht="12.75" x14ac:dyDescent="0.2">
      <c r="A1409" s="47"/>
      <c r="B1409" s="48"/>
      <c r="C1409" s="49"/>
      <c r="D1409" s="47"/>
    </row>
    <row r="1410" spans="1:4" ht="12.75" x14ac:dyDescent="0.2">
      <c r="A1410" s="47"/>
      <c r="B1410" s="48"/>
      <c r="C1410" s="49"/>
      <c r="D1410" s="47"/>
    </row>
    <row r="1411" spans="1:4" ht="12.75" x14ac:dyDescent="0.2">
      <c r="A1411" s="47"/>
      <c r="B1411" s="48"/>
      <c r="C1411" s="49"/>
      <c r="D1411" s="47"/>
    </row>
    <row r="1412" spans="1:4" ht="12.75" x14ac:dyDescent="0.2">
      <c r="A1412" s="47"/>
      <c r="B1412" s="48"/>
      <c r="C1412" s="49"/>
      <c r="D1412" s="47"/>
    </row>
    <row r="1413" spans="1:4" ht="12.75" x14ac:dyDescent="0.2">
      <c r="A1413" s="47"/>
      <c r="B1413" s="48"/>
      <c r="C1413" s="49"/>
      <c r="D1413" s="47"/>
    </row>
    <row r="1414" spans="1:4" ht="12.75" x14ac:dyDescent="0.2">
      <c r="A1414" s="47"/>
      <c r="B1414" s="48"/>
      <c r="C1414" s="49"/>
      <c r="D1414" s="47"/>
    </row>
    <row r="1415" spans="1:4" ht="12.75" x14ac:dyDescent="0.2">
      <c r="A1415" s="47"/>
      <c r="B1415" s="48"/>
      <c r="C1415" s="49"/>
      <c r="D1415" s="47"/>
    </row>
    <row r="1416" spans="1:4" ht="12.75" x14ac:dyDescent="0.2">
      <c r="A1416" s="47"/>
      <c r="B1416" s="48"/>
      <c r="C1416" s="49"/>
      <c r="D1416" s="47"/>
    </row>
    <row r="1417" spans="1:4" ht="12.75" x14ac:dyDescent="0.2">
      <c r="A1417" s="47"/>
      <c r="B1417" s="48"/>
      <c r="C1417" s="49"/>
      <c r="D1417" s="47"/>
    </row>
    <row r="1418" spans="1:4" ht="12.75" x14ac:dyDescent="0.2">
      <c r="A1418" s="47"/>
      <c r="B1418" s="48"/>
      <c r="C1418" s="49"/>
      <c r="D1418" s="47"/>
    </row>
    <row r="1419" spans="1:4" ht="12.75" x14ac:dyDescent="0.2">
      <c r="A1419" s="47"/>
      <c r="B1419" s="48"/>
      <c r="C1419" s="49"/>
      <c r="D1419" s="47"/>
    </row>
    <row r="1420" spans="1:4" ht="12.75" x14ac:dyDescent="0.2">
      <c r="A1420" s="47"/>
      <c r="B1420" s="48"/>
      <c r="C1420" s="49"/>
      <c r="D1420" s="47"/>
    </row>
    <row r="1421" spans="1:4" ht="12.75" x14ac:dyDescent="0.2">
      <c r="A1421" s="47"/>
      <c r="B1421" s="48"/>
      <c r="C1421" s="49"/>
      <c r="D1421" s="47"/>
    </row>
    <row r="1422" spans="1:4" ht="12.75" x14ac:dyDescent="0.2">
      <c r="A1422" s="47"/>
      <c r="B1422" s="48"/>
      <c r="C1422" s="49"/>
      <c r="D1422" s="47"/>
    </row>
    <row r="1423" spans="1:4" ht="12.75" x14ac:dyDescent="0.2">
      <c r="A1423" s="47"/>
      <c r="B1423" s="48"/>
      <c r="C1423" s="49"/>
      <c r="D1423" s="47"/>
    </row>
    <row r="1424" spans="1:4" ht="12.75" x14ac:dyDescent="0.2">
      <c r="A1424" s="47"/>
      <c r="B1424" s="48"/>
      <c r="C1424" s="49"/>
      <c r="D1424" s="47"/>
    </row>
    <row r="1425" spans="1:4" ht="12.75" x14ac:dyDescent="0.2">
      <c r="A1425" s="47"/>
      <c r="B1425" s="48"/>
      <c r="C1425" s="49"/>
      <c r="D1425" s="47"/>
    </row>
    <row r="1426" spans="1:4" ht="12.75" x14ac:dyDescent="0.2">
      <c r="A1426" s="47"/>
      <c r="B1426" s="48"/>
      <c r="C1426" s="49"/>
      <c r="D1426" s="47"/>
    </row>
    <row r="1427" spans="1:4" ht="12.75" x14ac:dyDescent="0.2">
      <c r="A1427" s="47"/>
      <c r="B1427" s="48"/>
      <c r="C1427" s="49"/>
      <c r="D1427" s="47"/>
    </row>
    <row r="1428" spans="1:4" ht="12.75" x14ac:dyDescent="0.2">
      <c r="A1428" s="47"/>
      <c r="B1428" s="48"/>
      <c r="C1428" s="49"/>
      <c r="D1428" s="47"/>
    </row>
    <row r="1429" spans="1:4" ht="12.75" x14ac:dyDescent="0.2">
      <c r="A1429" s="47"/>
      <c r="B1429" s="48"/>
      <c r="C1429" s="49"/>
      <c r="D1429" s="47"/>
    </row>
    <row r="1430" spans="1:4" ht="12.75" x14ac:dyDescent="0.2">
      <c r="A1430" s="47"/>
      <c r="B1430" s="48"/>
      <c r="C1430" s="49"/>
      <c r="D1430" s="47"/>
    </row>
    <row r="1431" spans="1:4" ht="12.75" x14ac:dyDescent="0.2">
      <c r="A1431" s="47"/>
      <c r="B1431" s="48"/>
      <c r="C1431" s="49"/>
      <c r="D1431" s="47"/>
    </row>
    <row r="1432" spans="1:4" ht="12.75" x14ac:dyDescent="0.2">
      <c r="A1432" s="47"/>
      <c r="B1432" s="48"/>
      <c r="C1432" s="49"/>
      <c r="D1432" s="47"/>
    </row>
    <row r="1433" spans="1:4" ht="12.75" x14ac:dyDescent="0.2">
      <c r="A1433" s="47"/>
      <c r="B1433" s="48"/>
      <c r="C1433" s="49"/>
      <c r="D1433" s="47"/>
    </row>
    <row r="1434" spans="1:4" ht="12.75" x14ac:dyDescent="0.2">
      <c r="A1434" s="47"/>
      <c r="B1434" s="48"/>
      <c r="C1434" s="49"/>
      <c r="D1434" s="47"/>
    </row>
    <row r="1435" spans="1:4" ht="12.75" x14ac:dyDescent="0.2">
      <c r="A1435" s="47"/>
      <c r="B1435" s="48"/>
      <c r="C1435" s="49"/>
      <c r="D1435" s="47"/>
    </row>
    <row r="1436" spans="1:4" ht="12.75" x14ac:dyDescent="0.2">
      <c r="A1436" s="47"/>
      <c r="B1436" s="48"/>
      <c r="C1436" s="49"/>
      <c r="D1436" s="47"/>
    </row>
    <row r="1437" spans="1:4" ht="12.75" x14ac:dyDescent="0.2">
      <c r="A1437" s="47"/>
      <c r="B1437" s="48"/>
      <c r="C1437" s="49"/>
      <c r="D1437" s="47"/>
    </row>
    <row r="1438" spans="1:4" ht="12.75" x14ac:dyDescent="0.2">
      <c r="A1438" s="47"/>
      <c r="B1438" s="48"/>
      <c r="C1438" s="49"/>
      <c r="D1438" s="47"/>
    </row>
    <row r="1439" spans="1:4" ht="12.75" x14ac:dyDescent="0.2">
      <c r="A1439" s="47"/>
      <c r="B1439" s="48"/>
      <c r="C1439" s="49"/>
      <c r="D1439" s="47"/>
    </row>
    <row r="1440" spans="1:4" ht="12.75" x14ac:dyDescent="0.2">
      <c r="A1440" s="47"/>
      <c r="B1440" s="48"/>
      <c r="C1440" s="49"/>
      <c r="D1440" s="47"/>
    </row>
    <row r="1441" spans="1:4" ht="12.75" x14ac:dyDescent="0.2">
      <c r="A1441" s="47"/>
      <c r="B1441" s="48"/>
      <c r="C1441" s="49"/>
      <c r="D1441" s="47"/>
    </row>
    <row r="1442" spans="1:4" ht="12.75" x14ac:dyDescent="0.2">
      <c r="A1442" s="47"/>
      <c r="B1442" s="48"/>
      <c r="C1442" s="49"/>
      <c r="D1442" s="47"/>
    </row>
    <row r="1443" spans="1:4" ht="12.75" x14ac:dyDescent="0.2">
      <c r="A1443" s="47"/>
      <c r="B1443" s="48"/>
      <c r="C1443" s="49"/>
      <c r="D1443" s="47"/>
    </row>
    <row r="1444" spans="1:4" ht="12.75" x14ac:dyDescent="0.2">
      <c r="A1444" s="47"/>
      <c r="B1444" s="48"/>
      <c r="C1444" s="49"/>
      <c r="D1444" s="47"/>
    </row>
    <row r="1445" spans="1:4" ht="12.75" x14ac:dyDescent="0.2">
      <c r="A1445" s="47"/>
      <c r="B1445" s="48"/>
      <c r="C1445" s="49"/>
      <c r="D1445" s="47"/>
    </row>
    <row r="1446" spans="1:4" ht="12.75" x14ac:dyDescent="0.2">
      <c r="A1446" s="47"/>
      <c r="B1446" s="48"/>
      <c r="C1446" s="49"/>
      <c r="D1446" s="47"/>
    </row>
    <row r="1447" spans="1:4" ht="12.75" x14ac:dyDescent="0.2">
      <c r="A1447" s="47"/>
      <c r="B1447" s="48"/>
      <c r="C1447" s="49"/>
      <c r="D1447" s="47"/>
    </row>
    <row r="1448" spans="1:4" ht="12.75" x14ac:dyDescent="0.2">
      <c r="A1448" s="47"/>
      <c r="B1448" s="48"/>
      <c r="C1448" s="49"/>
      <c r="D1448" s="47"/>
    </row>
    <row r="1449" spans="1:4" ht="12.75" x14ac:dyDescent="0.2">
      <c r="A1449" s="47"/>
      <c r="B1449" s="48"/>
      <c r="C1449" s="49"/>
      <c r="D1449" s="47"/>
    </row>
    <row r="1450" spans="1:4" ht="12.75" x14ac:dyDescent="0.2">
      <c r="A1450" s="47"/>
      <c r="B1450" s="48"/>
      <c r="C1450" s="49"/>
      <c r="D1450" s="47"/>
    </row>
    <row r="1451" spans="1:4" ht="12.75" x14ac:dyDescent="0.2">
      <c r="A1451" s="47"/>
      <c r="B1451" s="48"/>
      <c r="C1451" s="49"/>
      <c r="D1451" s="47"/>
    </row>
    <row r="1452" spans="1:4" ht="12.75" x14ac:dyDescent="0.2">
      <c r="A1452" s="47"/>
      <c r="B1452" s="48"/>
      <c r="C1452" s="49"/>
      <c r="D1452" s="47"/>
    </row>
    <row r="1453" spans="1:4" ht="12.75" x14ac:dyDescent="0.2">
      <c r="A1453" s="47"/>
      <c r="B1453" s="48"/>
      <c r="C1453" s="49"/>
      <c r="D1453" s="47"/>
    </row>
    <row r="1454" spans="1:4" ht="12.75" x14ac:dyDescent="0.2">
      <c r="A1454" s="47"/>
      <c r="B1454" s="48"/>
      <c r="C1454" s="49"/>
      <c r="D1454" s="47"/>
    </row>
    <row r="1455" spans="1:4" ht="12.75" x14ac:dyDescent="0.2">
      <c r="A1455" s="47"/>
      <c r="B1455" s="48"/>
      <c r="C1455" s="49"/>
      <c r="D1455" s="47"/>
    </row>
    <row r="1456" spans="1:4" ht="12.75" x14ac:dyDescent="0.2">
      <c r="A1456" s="47"/>
      <c r="B1456" s="48"/>
      <c r="C1456" s="49"/>
      <c r="D1456" s="47"/>
    </row>
    <row r="1457" spans="1:4" ht="12.75" x14ac:dyDescent="0.2">
      <c r="A1457" s="47"/>
      <c r="B1457" s="48"/>
      <c r="C1457" s="49"/>
      <c r="D1457" s="47"/>
    </row>
    <row r="1458" spans="1:4" ht="12.75" x14ac:dyDescent="0.2">
      <c r="A1458" s="47"/>
      <c r="B1458" s="48"/>
      <c r="C1458" s="49"/>
      <c r="D1458" s="47"/>
    </row>
    <row r="1459" spans="1:4" ht="12.75" x14ac:dyDescent="0.2">
      <c r="A1459" s="47"/>
      <c r="B1459" s="48"/>
      <c r="C1459" s="49"/>
      <c r="D1459" s="47"/>
    </row>
    <row r="1460" spans="1:4" ht="12.75" x14ac:dyDescent="0.2">
      <c r="A1460" s="47"/>
      <c r="B1460" s="48"/>
      <c r="C1460" s="49"/>
      <c r="D1460" s="47"/>
    </row>
    <row r="1461" spans="1:4" ht="12.75" x14ac:dyDescent="0.2">
      <c r="A1461" s="47"/>
      <c r="B1461" s="48"/>
      <c r="C1461" s="49"/>
      <c r="D1461" s="47"/>
    </row>
    <row r="1462" spans="1:4" ht="12.75" x14ac:dyDescent="0.2">
      <c r="A1462" s="47"/>
      <c r="B1462" s="48"/>
      <c r="C1462" s="49"/>
      <c r="D1462" s="47"/>
    </row>
    <row r="1463" spans="1:4" ht="12.75" x14ac:dyDescent="0.2">
      <c r="A1463" s="47"/>
      <c r="B1463" s="48"/>
      <c r="C1463" s="49"/>
      <c r="D1463" s="47"/>
    </row>
    <row r="1464" spans="1:4" ht="12.75" x14ac:dyDescent="0.2">
      <c r="A1464" s="47"/>
      <c r="B1464" s="48"/>
      <c r="C1464" s="49"/>
      <c r="D1464" s="47"/>
    </row>
    <row r="1465" spans="1:4" ht="12.75" x14ac:dyDescent="0.2">
      <c r="A1465" s="47"/>
      <c r="B1465" s="48"/>
      <c r="C1465" s="49"/>
      <c r="D1465" s="47"/>
    </row>
    <row r="1466" spans="1:4" ht="12.75" x14ac:dyDescent="0.2">
      <c r="A1466" s="47"/>
      <c r="B1466" s="48"/>
      <c r="C1466" s="49"/>
      <c r="D1466" s="47"/>
    </row>
    <row r="1467" spans="1:4" ht="12.75" x14ac:dyDescent="0.2">
      <c r="A1467" s="47"/>
      <c r="B1467" s="48"/>
      <c r="C1467" s="49"/>
      <c r="D1467" s="47"/>
    </row>
    <row r="1468" spans="1:4" ht="12.75" x14ac:dyDescent="0.2">
      <c r="A1468" s="47"/>
      <c r="B1468" s="48"/>
      <c r="C1468" s="49"/>
      <c r="D1468" s="47"/>
    </row>
    <row r="1469" spans="1:4" ht="12.75" x14ac:dyDescent="0.2">
      <c r="A1469" s="47"/>
      <c r="B1469" s="48"/>
      <c r="C1469" s="49"/>
      <c r="D1469" s="47"/>
    </row>
    <row r="1470" spans="1:4" ht="12.75" x14ac:dyDescent="0.2">
      <c r="A1470" s="47"/>
      <c r="B1470" s="48"/>
      <c r="C1470" s="49"/>
      <c r="D1470" s="47"/>
    </row>
    <row r="1471" spans="1:4" ht="12.75" x14ac:dyDescent="0.2">
      <c r="A1471" s="47"/>
      <c r="B1471" s="48"/>
      <c r="C1471" s="49"/>
      <c r="D1471" s="47"/>
    </row>
    <row r="1472" spans="1:4" ht="12.75" x14ac:dyDescent="0.2">
      <c r="A1472" s="47"/>
      <c r="B1472" s="48"/>
      <c r="C1472" s="49"/>
      <c r="D1472" s="47"/>
    </row>
    <row r="1473" spans="1:4" ht="12.75" x14ac:dyDescent="0.2">
      <c r="A1473" s="47"/>
      <c r="B1473" s="48"/>
      <c r="C1473" s="49"/>
      <c r="D1473" s="47"/>
    </row>
    <row r="1474" spans="1:4" ht="12.75" x14ac:dyDescent="0.2">
      <c r="A1474" s="47"/>
      <c r="B1474" s="48"/>
      <c r="C1474" s="49"/>
      <c r="D1474" s="47"/>
    </row>
    <row r="1475" spans="1:4" ht="12.75" x14ac:dyDescent="0.2">
      <c r="A1475" s="47"/>
      <c r="B1475" s="48"/>
      <c r="C1475" s="49"/>
      <c r="D1475" s="47"/>
    </row>
    <row r="1476" spans="1:4" ht="12.75" x14ac:dyDescent="0.2">
      <c r="A1476" s="47"/>
      <c r="B1476" s="48"/>
      <c r="C1476" s="49"/>
      <c r="D1476" s="47"/>
    </row>
    <row r="1477" spans="1:4" ht="12.75" x14ac:dyDescent="0.2">
      <c r="A1477" s="47"/>
      <c r="B1477" s="48"/>
      <c r="C1477" s="49"/>
      <c r="D1477" s="47"/>
    </row>
    <row r="1478" spans="1:4" ht="12.75" x14ac:dyDescent="0.2">
      <c r="A1478" s="47"/>
      <c r="B1478" s="48"/>
      <c r="C1478" s="49"/>
      <c r="D1478" s="47"/>
    </row>
    <row r="1479" spans="1:4" ht="12.75" x14ac:dyDescent="0.2">
      <c r="A1479" s="47"/>
      <c r="B1479" s="48"/>
      <c r="C1479" s="49"/>
      <c r="D1479" s="47"/>
    </row>
    <row r="1480" spans="1:4" ht="12.75" x14ac:dyDescent="0.2">
      <c r="A1480" s="47"/>
      <c r="B1480" s="48"/>
      <c r="C1480" s="49"/>
      <c r="D1480" s="47"/>
    </row>
    <row r="1481" spans="1:4" ht="12.75" x14ac:dyDescent="0.2">
      <c r="A1481" s="47"/>
      <c r="B1481" s="48"/>
      <c r="C1481" s="49"/>
      <c r="D1481" s="47"/>
    </row>
    <row r="1482" spans="1:4" ht="12.75" x14ac:dyDescent="0.2">
      <c r="A1482" s="47"/>
      <c r="B1482" s="48"/>
      <c r="C1482" s="49"/>
      <c r="D1482" s="47"/>
    </row>
    <row r="1483" spans="1:4" ht="12.75" x14ac:dyDescent="0.2">
      <c r="A1483" s="47"/>
      <c r="B1483" s="48"/>
      <c r="C1483" s="49"/>
      <c r="D1483" s="47"/>
    </row>
    <row r="1484" spans="1:4" ht="12.75" x14ac:dyDescent="0.2">
      <c r="A1484" s="47"/>
      <c r="B1484" s="48"/>
      <c r="C1484" s="49"/>
      <c r="D1484" s="47"/>
    </row>
    <row r="1485" spans="1:4" ht="12.75" x14ac:dyDescent="0.2">
      <c r="A1485" s="47"/>
      <c r="B1485" s="48"/>
      <c r="C1485" s="49"/>
      <c r="D1485" s="47"/>
    </row>
    <row r="1486" spans="1:4" ht="12.75" x14ac:dyDescent="0.2">
      <c r="A1486" s="47"/>
      <c r="B1486" s="48"/>
      <c r="C1486" s="49"/>
      <c r="D1486" s="47"/>
    </row>
    <row r="1487" spans="1:4" ht="12.75" x14ac:dyDescent="0.2">
      <c r="A1487" s="47"/>
      <c r="B1487" s="48"/>
      <c r="C1487" s="49"/>
      <c r="D1487" s="47"/>
    </row>
    <row r="1488" spans="1:4" ht="12.75" x14ac:dyDescent="0.2">
      <c r="A1488" s="47"/>
      <c r="B1488" s="48"/>
      <c r="C1488" s="49"/>
      <c r="D1488" s="47"/>
    </row>
    <row r="1489" spans="1:4" ht="12.75" x14ac:dyDescent="0.2">
      <c r="A1489" s="47"/>
      <c r="B1489" s="48"/>
      <c r="C1489" s="49"/>
      <c r="D1489" s="47"/>
    </row>
    <row r="1490" spans="1:4" ht="12.75" x14ac:dyDescent="0.2">
      <c r="A1490" s="47"/>
      <c r="B1490" s="48"/>
      <c r="C1490" s="49"/>
      <c r="D1490" s="47"/>
    </row>
    <row r="1491" spans="1:4" ht="12.75" x14ac:dyDescent="0.2">
      <c r="A1491" s="47"/>
      <c r="B1491" s="48"/>
      <c r="C1491" s="49"/>
      <c r="D1491" s="47"/>
    </row>
    <row r="1492" spans="1:4" ht="12.75" x14ac:dyDescent="0.2">
      <c r="A1492" s="47"/>
      <c r="B1492" s="48"/>
      <c r="C1492" s="49"/>
      <c r="D1492" s="47"/>
    </row>
    <row r="1493" spans="1:4" ht="12.75" x14ac:dyDescent="0.2">
      <c r="A1493" s="47"/>
      <c r="B1493" s="48"/>
      <c r="C1493" s="49"/>
      <c r="D1493" s="47"/>
    </row>
    <row r="1494" spans="1:4" ht="12.75" x14ac:dyDescent="0.2">
      <c r="A1494" s="47"/>
      <c r="B1494" s="48"/>
      <c r="C1494" s="49"/>
      <c r="D1494" s="47"/>
    </row>
    <row r="1495" spans="1:4" ht="12.75" x14ac:dyDescent="0.2">
      <c r="A1495" s="47"/>
      <c r="B1495" s="48"/>
      <c r="C1495" s="49"/>
      <c r="D1495" s="47"/>
    </row>
    <row r="1496" spans="1:4" ht="12.75" x14ac:dyDescent="0.2">
      <c r="A1496" s="47"/>
      <c r="B1496" s="48"/>
      <c r="C1496" s="49"/>
      <c r="D1496" s="47"/>
    </row>
    <row r="1497" spans="1:4" ht="12.75" x14ac:dyDescent="0.2">
      <c r="A1497" s="47"/>
      <c r="B1497" s="48"/>
      <c r="C1497" s="49"/>
      <c r="D1497" s="47"/>
    </row>
    <row r="1498" spans="1:4" ht="12.75" x14ac:dyDescent="0.2">
      <c r="A1498" s="47"/>
      <c r="B1498" s="48"/>
      <c r="C1498" s="49"/>
      <c r="D1498" s="47"/>
    </row>
    <row r="1499" spans="1:4" ht="12.75" x14ac:dyDescent="0.2">
      <c r="A1499" s="47"/>
      <c r="B1499" s="48"/>
      <c r="C1499" s="49"/>
      <c r="D1499" s="47"/>
    </row>
    <row r="1500" spans="1:4" ht="12.75" x14ac:dyDescent="0.2">
      <c r="A1500" s="47"/>
      <c r="B1500" s="48"/>
      <c r="C1500" s="49"/>
      <c r="D1500" s="47"/>
    </row>
    <row r="1501" spans="1:4" ht="12.75" x14ac:dyDescent="0.2">
      <c r="A1501" s="47"/>
      <c r="B1501" s="48"/>
      <c r="C1501" s="49"/>
      <c r="D1501" s="47"/>
    </row>
    <row r="1502" spans="1:4" ht="12.75" x14ac:dyDescent="0.2">
      <c r="A1502" s="47"/>
      <c r="B1502" s="48"/>
      <c r="C1502" s="49"/>
      <c r="D1502" s="47"/>
    </row>
    <row r="1503" spans="1:4" ht="12.75" x14ac:dyDescent="0.2">
      <c r="A1503" s="47"/>
      <c r="B1503" s="48"/>
      <c r="C1503" s="49"/>
      <c r="D1503" s="47"/>
    </row>
    <row r="1504" spans="1:4" ht="12.75" x14ac:dyDescent="0.2">
      <c r="A1504" s="47"/>
      <c r="B1504" s="48"/>
      <c r="C1504" s="49"/>
      <c r="D1504" s="47"/>
    </row>
    <row r="1505" spans="1:4" ht="12.75" x14ac:dyDescent="0.2">
      <c r="A1505" s="47"/>
      <c r="B1505" s="48"/>
      <c r="C1505" s="49"/>
      <c r="D1505" s="47"/>
    </row>
    <row r="1506" spans="1:4" ht="12.75" x14ac:dyDescent="0.2">
      <c r="A1506" s="47"/>
      <c r="B1506" s="48"/>
      <c r="C1506" s="49"/>
      <c r="D1506" s="47"/>
    </row>
    <row r="1507" spans="1:4" ht="12.75" x14ac:dyDescent="0.2">
      <c r="A1507" s="47"/>
      <c r="B1507" s="48"/>
      <c r="C1507" s="49"/>
      <c r="D1507" s="47"/>
    </row>
    <row r="1508" spans="1:4" ht="12.75" x14ac:dyDescent="0.2">
      <c r="A1508" s="47"/>
      <c r="B1508" s="48"/>
      <c r="C1508" s="49"/>
      <c r="D1508" s="47"/>
    </row>
    <row r="1509" spans="1:4" ht="12.75" x14ac:dyDescent="0.2">
      <c r="A1509" s="47"/>
      <c r="B1509" s="48"/>
      <c r="C1509" s="49"/>
      <c r="D1509" s="47"/>
    </row>
    <row r="1510" spans="1:4" ht="12.75" x14ac:dyDescent="0.2">
      <c r="A1510" s="47"/>
      <c r="B1510" s="48"/>
      <c r="C1510" s="49"/>
      <c r="D1510" s="47"/>
    </row>
    <row r="1511" spans="1:4" ht="12.75" x14ac:dyDescent="0.2">
      <c r="A1511" s="47"/>
      <c r="B1511" s="48"/>
      <c r="C1511" s="49"/>
      <c r="D1511" s="47"/>
    </row>
    <row r="1512" spans="1:4" ht="12.75" x14ac:dyDescent="0.2">
      <c r="A1512" s="47"/>
      <c r="B1512" s="48"/>
      <c r="C1512" s="49"/>
      <c r="D1512" s="47"/>
    </row>
    <row r="1513" spans="1:4" ht="12.75" x14ac:dyDescent="0.2">
      <c r="A1513" s="47"/>
      <c r="B1513" s="48"/>
      <c r="C1513" s="49"/>
      <c r="D1513" s="47"/>
    </row>
    <row r="1514" spans="1:4" ht="12.75" x14ac:dyDescent="0.2">
      <c r="A1514" s="47"/>
      <c r="B1514" s="48"/>
      <c r="C1514" s="49"/>
      <c r="D1514" s="47"/>
    </row>
    <row r="1515" spans="1:4" ht="12.75" x14ac:dyDescent="0.2">
      <c r="A1515" s="47"/>
      <c r="B1515" s="48"/>
      <c r="C1515" s="49"/>
      <c r="D1515" s="47"/>
    </row>
    <row r="1516" spans="1:4" ht="12.75" x14ac:dyDescent="0.2">
      <c r="A1516" s="47"/>
      <c r="B1516" s="48"/>
      <c r="C1516" s="49"/>
      <c r="D1516" s="47"/>
    </row>
    <row r="1517" spans="1:4" ht="12.75" x14ac:dyDescent="0.2">
      <c r="A1517" s="47"/>
      <c r="B1517" s="48"/>
      <c r="C1517" s="49"/>
      <c r="D1517" s="47"/>
    </row>
    <row r="1518" spans="1:4" ht="12.75" x14ac:dyDescent="0.2">
      <c r="A1518" s="47"/>
      <c r="B1518" s="48"/>
      <c r="C1518" s="49"/>
      <c r="D1518" s="47"/>
    </row>
    <row r="1519" spans="1:4" ht="12.75" x14ac:dyDescent="0.2">
      <c r="A1519" s="47"/>
      <c r="B1519" s="48"/>
      <c r="C1519" s="49"/>
      <c r="D1519" s="47"/>
    </row>
    <row r="1520" spans="1:4" ht="12.75" x14ac:dyDescent="0.2">
      <c r="A1520" s="47"/>
      <c r="B1520" s="48"/>
      <c r="C1520" s="49"/>
      <c r="D1520" s="47"/>
    </row>
    <row r="1521" spans="1:4" ht="12.75" x14ac:dyDescent="0.2">
      <c r="A1521" s="47"/>
      <c r="B1521" s="48"/>
      <c r="C1521" s="49"/>
      <c r="D1521" s="47"/>
    </row>
    <row r="1522" spans="1:4" ht="12.75" x14ac:dyDescent="0.2">
      <c r="A1522" s="47"/>
      <c r="B1522" s="48"/>
      <c r="C1522" s="49"/>
      <c r="D1522" s="47"/>
    </row>
    <row r="1523" spans="1:4" ht="12.75" x14ac:dyDescent="0.2">
      <c r="A1523" s="47"/>
      <c r="B1523" s="48"/>
      <c r="C1523" s="49"/>
      <c r="D1523" s="47"/>
    </row>
    <row r="1524" spans="1:4" ht="12.75" x14ac:dyDescent="0.2">
      <c r="A1524" s="47"/>
      <c r="B1524" s="48"/>
      <c r="C1524" s="49"/>
      <c r="D1524" s="47"/>
    </row>
    <row r="1525" spans="1:4" ht="12.75" x14ac:dyDescent="0.2">
      <c r="A1525" s="47"/>
      <c r="B1525" s="48"/>
      <c r="C1525" s="49"/>
      <c r="D1525" s="47"/>
    </row>
    <row r="1526" spans="1:4" ht="12.75" x14ac:dyDescent="0.2">
      <c r="A1526" s="47"/>
      <c r="B1526" s="48"/>
      <c r="C1526" s="49"/>
      <c r="D1526" s="47"/>
    </row>
    <row r="1527" spans="1:4" ht="12.75" x14ac:dyDescent="0.2">
      <c r="A1527" s="47"/>
      <c r="B1527" s="48"/>
      <c r="C1527" s="49"/>
      <c r="D1527" s="47"/>
    </row>
    <row r="1528" spans="1:4" ht="12.75" x14ac:dyDescent="0.2">
      <c r="A1528" s="47"/>
      <c r="B1528" s="48"/>
      <c r="C1528" s="49"/>
      <c r="D1528" s="47"/>
    </row>
    <row r="1529" spans="1:4" ht="12.75" x14ac:dyDescent="0.2">
      <c r="A1529" s="47"/>
      <c r="B1529" s="48"/>
      <c r="C1529" s="49"/>
      <c r="D1529" s="47"/>
    </row>
    <row r="1530" spans="1:4" ht="12.75" x14ac:dyDescent="0.2">
      <c r="A1530" s="47"/>
      <c r="B1530" s="48"/>
      <c r="C1530" s="49"/>
      <c r="D1530" s="47"/>
    </row>
    <row r="1531" spans="1:4" ht="12.75" x14ac:dyDescent="0.2">
      <c r="A1531" s="47"/>
      <c r="B1531" s="48"/>
      <c r="C1531" s="49"/>
      <c r="D1531" s="47"/>
    </row>
    <row r="1532" spans="1:4" ht="12.75" x14ac:dyDescent="0.2">
      <c r="A1532" s="47"/>
      <c r="B1532" s="48"/>
      <c r="C1532" s="49"/>
      <c r="D1532" s="47"/>
    </row>
    <row r="1533" spans="1:4" ht="12.75" x14ac:dyDescent="0.2">
      <c r="A1533" s="47"/>
      <c r="B1533" s="48"/>
      <c r="C1533" s="49"/>
      <c r="D1533" s="47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5" ma:contentTypeDescription="Crie um novo documento." ma:contentTypeScope="" ma:versionID="ff7ae163c89035325c2aac9f08da9b99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195130007ae2675e13a9e6376493fca7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C4A5A2-03FC-4CEC-8E11-DDD7B78D65C4}">
  <ds:schemaRefs>
    <ds:schemaRef ds:uri="http://purl.org/dc/elements/1.1/"/>
    <ds:schemaRef ds:uri="http://schemas.microsoft.com/office/2006/metadata/properties"/>
    <ds:schemaRef ds:uri="8c1b0f19-f089-4687-a8f2-1dd821f41be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d4082c9-966d-4d10-b50f-4468a0f0ee2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44AFFC2-F223-4A49-81B3-319C60D9FD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464E9D-2D66-4446-9169-DD624283C7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romaofa</cp:lastModifiedBy>
  <dcterms:created xsi:type="dcterms:W3CDTF">2021-04-16T20:39:34Z</dcterms:created>
  <dcterms:modified xsi:type="dcterms:W3CDTF">2021-04-20T17:06:42Z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2021-04-16T20:39:34Z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266cc550-0a8e-4bba-95c5-b6d4cd0fc559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